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105" yWindow="-105" windowWidth="16665" windowHeight="10485"/>
  </bookViews>
  <sheets>
    <sheet name="Dieu chinh von ke hoach" sheetId="1" r:id="rId1"/>
  </sheets>
  <externalReferences>
    <externalReference r:id="rId2"/>
  </externalReferences>
  <definedNames>
    <definedName name="_xlnm.Print_Area" localSheetId="0">'Dieu chinh von ke hoach'!$A$1:$I$39</definedName>
    <definedName name="_xlnm.Print_Titles" localSheetId="0">'Dieu chinh von ke hoach'!$6:$6</definedName>
  </definedNames>
  <calcPr calcId="1445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D38" i="1" l="1"/>
  <c r="H38" i="1" l="1"/>
  <c r="G38" i="1"/>
  <c r="H37" i="1"/>
  <c r="H36" i="1" s="1"/>
  <c r="G37" i="1"/>
  <c r="G36" i="1"/>
  <c r="E36" i="1"/>
  <c r="D36" i="1"/>
  <c r="C36" i="1"/>
  <c r="G33" i="1"/>
  <c r="H29" i="1"/>
  <c r="G27" i="1"/>
  <c r="G26" i="1"/>
  <c r="G25" i="1"/>
  <c r="H22" i="1"/>
  <c r="G22" i="1"/>
  <c r="H20" i="1"/>
  <c r="G20" i="1"/>
  <c r="H19" i="1"/>
  <c r="G19" i="1"/>
  <c r="G18" i="1"/>
  <c r="H17" i="1"/>
  <c r="H13" i="1"/>
  <c r="G13" i="1"/>
  <c r="G8" i="1" s="1"/>
  <c r="H12" i="1"/>
  <c r="G12" i="1"/>
  <c r="H10" i="1"/>
  <c r="G10" i="1"/>
  <c r="H9" i="1"/>
  <c r="H8" i="1" s="1"/>
  <c r="G9" i="1"/>
  <c r="E8" i="1"/>
  <c r="D8" i="1"/>
  <c r="C8" i="1"/>
  <c r="E7" i="1" l="1"/>
  <c r="C7" i="1"/>
  <c r="D7" i="1" l="1"/>
  <c r="H7" i="1" l="1"/>
  <c r="K12" i="1" l="1"/>
  <c r="G7" i="1"/>
</calcChain>
</file>

<file path=xl/sharedStrings.xml><?xml version="1.0" encoding="utf-8"?>
<sst xmlns="http://schemas.openxmlformats.org/spreadsheetml/2006/main" count="108" uniqueCount="87">
  <si>
    <t xml:space="preserve">ỦY BAN NHÂN DÂN </t>
  </si>
  <si>
    <t>CÔNG HÒA XÃ HỘI CHỦ NGHĨA VIỆT NAM</t>
  </si>
  <si>
    <t>PHƯỜNG HOÀNH SƠN</t>
  </si>
  <si>
    <t>Độc lập - Tự do - Hạnh phúc</t>
  </si>
  <si>
    <t>TT</t>
  </si>
  <si>
    <t>Nội dung công trình đề xuất đầu tư</t>
  </si>
  <si>
    <t>Nghị quyết số 24/NQ-HĐND ngày 26/12/2025</t>
  </si>
  <si>
    <t>Đề xuất bổ sung  tăng</t>
  </si>
  <si>
    <t>Điều chỉnh giảm</t>
  </si>
  <si>
    <t>Nội dung điều chỉnh</t>
  </si>
  <si>
    <t>Ghi chú</t>
  </si>
  <si>
    <t>Vốn bố trí năm 2026</t>
  </si>
  <si>
    <t>TỔNG I+II+III+IV</t>
  </si>
  <si>
    <t>I</t>
  </si>
  <si>
    <t>Nguồn tiền thu sử dụng đất năm 2026</t>
  </si>
  <si>
    <t>Do thay đổi bảng giá, bổ sung thêm một số hạng mục</t>
  </si>
  <si>
    <t>Điều chỉnh tổng mức đầu tư</t>
  </si>
  <si>
    <t>Cải tạo, sửa chữa một số hạng mục Trung tâm Hành chính công phường</t>
  </si>
  <si>
    <t>Giữ nguyên nội dung</t>
  </si>
  <si>
    <t xml:space="preserve">Nâng cấp, cải tạo một số hạng mục Khu mộ Lê Quảng Ý, Lê Quảng Chí </t>
  </si>
  <si>
    <t xml:space="preserve">Cải tạo sửa chữa Nhà hội trường các Tổ dân phố </t>
  </si>
  <si>
    <t>Các nhiệm vụ Quy hoạch trên địa bàn</t>
  </si>
  <si>
    <t>Đầu tư phát triển hạ tầng kỹ thuật đô thị</t>
  </si>
  <si>
    <t>Điều chỉnh giảm để phân bổ vào các dự án cụ thể</t>
  </si>
  <si>
    <t>Điều chỉnh giảm danh mục</t>
  </si>
  <si>
    <t>Cấp GCNQSD đất sau đo đạc, giao đất lâm nghiệp, xác định giá đất cụ thể (xây dựng, định giá, thẩm định, phí đấu giá,..., Quy hoạch, Kế hoạch SDĐ)</t>
  </si>
  <si>
    <t>Trả nợ XDCB cho các công trình (Phân bổ sau)</t>
  </si>
  <si>
    <t>Sửa chữa, nâng cấp một số điểm chợ, nghĩa trang và nhà bia tưởng niệm trên địa bàn phường Hoành Sơn</t>
  </si>
  <si>
    <t>Công trình bổ sung mới</t>
  </si>
  <si>
    <t>III</t>
  </si>
  <si>
    <t>Nguồn từ quỹ Mê công Lan thương</t>
  </si>
  <si>
    <t>Mở rộng hệ thống cấp nước sinh hoạt tập trung phục vụ sinh kế bền vững cho người dân tại phường Hoành Sơn</t>
  </si>
  <si>
    <t>Mở rộng hệ thống cấp nước thuộc địa bàn phường Kỳ Phương</t>
  </si>
  <si>
    <t>Nguồn từ ngân sách cấp trên</t>
  </si>
  <si>
    <t>Xây dựng bờ kè chống sạt lở đê Thầu Dầu, phường Hoành Sơn</t>
  </si>
  <si>
    <t>Đầu tư xây dựng 0,47km bờ kè chống sạt lở bờ Hồ Thầu Dầu, phường Hoành Sơn</t>
  </si>
  <si>
    <t>PHỤ LỤC: BỔ SUNG, ĐIỀU CHỈNH KẾ HOẠCH VỐN ĐẦU TƯ CÔNG ĐÃ ĐƯỢC PHÂN BỔ NGUỒN NĂM 2026</t>
  </si>
  <si>
    <t>Thực hiện tiết kiệm chi 5% theo QĐ 3164 và 5% theo NQ 135 nộp NS cấp trên</t>
  </si>
  <si>
    <t>Sửa chữa, cải tạo một số hạng mục trường MN Kỳ Phương</t>
  </si>
  <si>
    <t>- nâng cấp, sữa chữa một số hạng mục; mua sắm trang thiết bị phục vụ đạt chuẩn năm 2026</t>
  </si>
  <si>
    <t>Sữa chữa trụ sở làm việc BCH Quân sự phường</t>
  </si>
  <si>
    <t>Bổ sung công trình mới</t>
  </si>
  <si>
    <t>- Cải tạo, sữa chữa hội trường lớn
- sữa chữa phòng họp hội trường tầng 2
- thay thế điện, lắp đặt hệ thống điều hòa</t>
  </si>
  <si>
    <t>Xây dựng khu vực phòng thủ diễn tập quân sự</t>
  </si>
  <si>
    <t>Cải tạo, sửa chữa di tích Hoành Sơn Quan</t>
  </si>
  <si>
    <t>Công trình đã thi công do nhu cầu cấp thiết nhưng chưa bố trí kinh phí tại Nghị quyết 24</t>
  </si>
  <si>
    <t>Quy hoạch và trùng tu nâng cấp di tích đền Mẫu Liễu Hạnh</t>
  </si>
  <si>
    <t>Đầu tư phát triển hạ tầng kỹ thuật đô thị (bố trí 6 tỷ tại Nghị quyết)</t>
  </si>
  <si>
    <t>Cải tạo, sửa chữa nhà 3 tầng trụ sở làm việc HĐND và UBND phường</t>
  </si>
  <si>
    <t>- Xây mới 01 phòng làm việc và 01 phòng tiếp công dân</t>
  </si>
  <si>
    <t>Chỉ bố trí kinh phí khảo sát, lập quy hoạch và triển khai thủ tục quy hoạch</t>
  </si>
  <si>
    <t>Chỉ bố trí kinh phí khảo sát, lập quy hoạch và triển khai thủ tục quy hoạch; sửa chữa nhỏ một số hạng mục công trình phục vụ Lễ giỗ 500 năm</t>
  </si>
  <si>
    <t>Kinh phí điều chỉnh tăng cho công trình cụ thể lấy từ nhiệm vụ Đầu tư phát triển hạ tầng kỹ thuật đô thị (bố trí 6 tỷ tại Nghị quyết)</t>
  </si>
  <si>
    <t>Ngoài khắc phục trùng tu một số hạng mục, triển khai khảo sát lập quy hoạch chi tiết có gắn cảnh quan khu vực lân cận</t>
  </si>
  <si>
    <t>Bổ sung kinh phí khắc phục sửa chữa trụ sở C20 bàn giao từ Bộ Chỉ huy quân sự tỉnh cho BCH Quân sự phường đảm bảo làm việc</t>
  </si>
  <si>
    <t>Theo yêu cầu cấp trên</t>
  </si>
  <si>
    <t>Nhu cầu cấp thiết khắc phục các vị trí thường xuyên ngập úng cử tri kiến nghị nhiều lần</t>
  </si>
  <si>
    <t>Thực hiện nội dung văn bản 6326/QD-UBND ngày 30/6/2026 của UBND tỉnh thành lập trường tiểu học và trung học cơ sở Kỳ Liên trên cơ sở tổ chức lại Trường Tiểu học Kỳ Liên (phục vụ lập quy hoạch, GPMB và khắc phục một số hạng mục nhu cầu cấp thiết)</t>
  </si>
  <si>
    <t>Quy hoạch mở rộng, sửa chữa một số hạng mục trường Tiểu học Kỳ Liên</t>
  </si>
  <si>
    <t>Sửa chữa Trạm Y tế</t>
  </si>
  <si>
    <t>Lát gạch vỉa hè, sửa chữa bó vỉa các tuyến đường trong Khu tái định cư Kỳ Liên</t>
  </si>
  <si>
    <t xml:space="preserve"> Mở rộng, thảm nhựa mặt đường</t>
  </si>
  <si>
    <t>Điều chỉnh giảm để phân bổ các công trình mới, chi phí để chi trả các công trình hoàn thành bảo hành, quyết toán</t>
  </si>
  <si>
    <t>Lập quy hoạch, thiết kế bản vẽ thi công, dự toán, đầu tư hạ tầng công trình hạ tầng khu dân cư tổ dân phố Hồng Hải (dọc tuyến đường Lê Huy Tích)</t>
  </si>
  <si>
    <t>Sửa chữa Nhà công vụ, hành lang cầu, hàng rào và lắp đặt hệ thống điều hòa, phòng truyền thống trụ sở Đảng ủy phường Hoành Sơn</t>
  </si>
  <si>
    <t>Sữa chữa, cải tạo nhà hội trường, nhà bia tưởng niệm trong khuôn viên trụ sở, lắp đặt hệ thống điện, điều hòa các phòng làm việc</t>
  </si>
  <si>
    <t>Giữ nguyên nội dung, giảm kế hoạch vốn năm 2026</t>
  </si>
  <si>
    <t>Sữa chữa, cải tạo một số hạng mục bị hư hỏng sau bão năm 2025</t>
  </si>
  <si>
    <t>Giữ nguyên</t>
  </si>
  <si>
    <t>Lập quy hoạch, thiết kế bản vẽ thi công, triển khai đầu tư hạ tầng hạ tầng khu dân cư tổ dân phố Quyết Tiến (phía đông TĐC Kỳ Phương)</t>
  </si>
  <si>
    <t>Mở rộng, nâng cấp mặt đường ngõ 188 đường Hoành Sơn</t>
  </si>
  <si>
    <t>Tổng mức đầu tư</t>
  </si>
  <si>
    <t>Giảm nội dung</t>
  </si>
  <si>
    <t>Đầu tư hạ tầng kỹ thuật để hoàn thiện khu dân cư mới</t>
  </si>
  <si>
    <t>Tăng tổng mức đầu tư</t>
  </si>
  <si>
    <t>HỘI ĐỒNG NHÂN DÂN PHƯỜNG</t>
  </si>
  <si>
    <t>II</t>
  </si>
  <si>
    <t>Bố trí trả nợ các công trình</t>
  </si>
  <si>
    <t>Sửa chữa, cải tạo Nhà văn hóa TDP Đông Yên 2</t>
  </si>
  <si>
    <t>Sữa chữa, thay thế hệ thống cửa sổ, cửa đi nhà văn hóa TDP Đông Yên 2</t>
  </si>
  <si>
    <t>Công trình bổ sung mới (cắt từ phần bổ sung cho các nhà văn hóa)</t>
  </si>
  <si>
    <t>Hệ thống điện chiếu sáng, thảm mặt đường một số tuyến đường khu TĐC Thắng Lợi, TĐC Đông Yên 3</t>
  </si>
  <si>
    <t>Khắc phục hệ thống thoát nước, các điểm thường xuyên ngập úng tại TDP Liên Sơn, TDP Kỳ Liên</t>
  </si>
  <si>
    <t xml:space="preserve">Sơn sửa dãy nhà làm việc, hệ thống đường điện.  </t>
  </si>
  <si>
    <t xml:space="preserve">    </t>
  </si>
  <si>
    <t xml:space="preserve">(Ban hành kèm theo Nghị quyết số 19/NQ-HĐND ngày 09/7/2026 của HĐND phường Hoành Sơn)  </t>
  </si>
  <si>
    <t xml:space="preserve">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</si>
</sst>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_);_(* \(#,##0.00\);_(* &quot;-&quot;??_);_(@_)"/>
    <numFmt numFmtId="164" formatCode="_(* #,##0_);_(* \(#,##0\);_(* &quot;-&quot;??_);_(@_)"/>
  </numFmts>
  <fonts count="23">
    <font>
      <sz val="11"/>
      <color theme="1"/>
      <name val="Aptos Narrow"/>
      <family val="2"/>
      <scheme val="minor"/>
    </font>
    <font>
      <sz val="11"/>
      <color theme="1"/>
      <name val="Aptos Narrow"/>
      <family val="2"/>
      <scheme val="minor"/>
    </font>
    <font>
      <sz val="11"/>
      <color theme="1"/>
      <name val="Aptos Narrow"/>
      <family val="2"/>
      <charset val="254"/>
      <scheme val="minor"/>
    </font>
    <font>
      <sz val="11"/>
      <color theme="1"/>
      <name val="Times New Roman"/>
      <family val="1"/>
      <charset val="254"/>
    </font>
    <font>
      <sz val="10"/>
      <name val="Arial"/>
      <family val="2"/>
    </font>
    <font>
      <b/>
      <sz val="12"/>
      <name val="Times New Roman"/>
      <family val="1"/>
    </font>
    <font>
      <i/>
      <sz val="12"/>
      <name val="Times New Roman"/>
      <family val="1"/>
      <charset val="254"/>
    </font>
    <font>
      <sz val="12"/>
      <name val="Times New Roman"/>
      <family val="1"/>
      <charset val="254"/>
    </font>
    <font>
      <sz val="11"/>
      <color indexed="8"/>
      <name val="Aptos Narrow"/>
      <family val="2"/>
      <charset val="254"/>
      <scheme val="minor"/>
    </font>
    <font>
      <b/>
      <i/>
      <sz val="12"/>
      <name val="Times New Roman"/>
      <family val="1"/>
      <charset val="254"/>
    </font>
    <font>
      <b/>
      <sz val="10"/>
      <name val="Times New Roman"/>
      <family val="1"/>
    </font>
    <font>
      <b/>
      <sz val="11"/>
      <color theme="1"/>
      <name val="Times New Roman"/>
      <family val="1"/>
    </font>
    <font>
      <sz val="13"/>
      <color theme="1"/>
      <name val="Arial"/>
      <family val="2"/>
    </font>
    <font>
      <sz val="11"/>
      <color theme="1"/>
      <name val="Times New Roman"/>
      <family val="1"/>
    </font>
    <font>
      <sz val="11"/>
      <name val="Times New Roman"/>
      <family val="1"/>
    </font>
    <font>
      <sz val="12"/>
      <name val="Times New Roman"/>
      <family val="1"/>
    </font>
    <font>
      <sz val="12"/>
      <color theme="1"/>
      <name val="Times New Roman"/>
      <family val="1"/>
    </font>
    <font>
      <b/>
      <sz val="12"/>
      <color theme="1"/>
      <name val="Times New Roman"/>
      <family val="1"/>
    </font>
    <font>
      <sz val="12"/>
      <color rgb="FF000000"/>
      <name val="Times New Roman"/>
      <family val="1"/>
    </font>
    <font>
      <b/>
      <sz val="12"/>
      <color rgb="FF000000"/>
      <name val="Times New Roman"/>
      <family val="1"/>
    </font>
    <font>
      <b/>
      <sz val="14"/>
      <name val="Times New Roman"/>
      <family val="1"/>
    </font>
    <font>
      <b/>
      <sz val="13"/>
      <name val="Times New Roman"/>
      <family val="1"/>
    </font>
    <font>
      <b/>
      <sz val="14"/>
      <name val="Times New Roman"/>
      <family val="1"/>
      <charset val="254"/>
    </font>
  </fonts>
  <fills count="2">
    <fill>
      <patternFill patternType="none"/>
    </fill>
    <fill>
      <patternFill patternType="gray125"/>
    </fill>
  </fills>
  <borders count="9">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s>
  <cellStyleXfs count="7">
    <xf numFmtId="0" fontId="0" fillId="0" borderId="0"/>
    <xf numFmtId="0" fontId="2" fillId="0" borderId="0"/>
    <xf numFmtId="0" fontId="4" fillId="0" borderId="0"/>
    <xf numFmtId="43" fontId="8" fillId="0" borderId="0" applyFont="0" applyFill="0" applyBorder="0" applyAlignment="0" applyProtection="0"/>
    <xf numFmtId="0" fontId="12" fillId="0" borderId="0"/>
    <xf numFmtId="0" fontId="1" fillId="0" borderId="0"/>
    <xf numFmtId="43" fontId="2" fillId="0" borderId="0" applyFont="0" applyFill="0" applyBorder="0" applyAlignment="0" applyProtection="0"/>
  </cellStyleXfs>
  <cellXfs count="90">
    <xf numFmtId="0" fontId="0" fillId="0" borderId="0" xfId="0"/>
    <xf numFmtId="0" fontId="3" fillId="0" borderId="0" xfId="1" applyFont="1" applyFill="1" applyAlignment="1">
      <alignment vertical="center"/>
    </xf>
    <xf numFmtId="0" fontId="3" fillId="0" borderId="0" xfId="1" applyFont="1" applyFill="1" applyAlignment="1">
      <alignment horizontal="center"/>
    </xf>
    <xf numFmtId="0" fontId="3" fillId="0" borderId="0" xfId="1" applyFont="1" applyFill="1"/>
    <xf numFmtId="0" fontId="7" fillId="0" borderId="0" xfId="1" applyFont="1" applyFill="1" applyAlignment="1">
      <alignment horizontal="center"/>
    </xf>
    <xf numFmtId="0" fontId="7" fillId="0" borderId="0" xfId="1" applyFont="1" applyFill="1" applyAlignment="1">
      <alignment horizontal="left" wrapText="1"/>
    </xf>
    <xf numFmtId="164" fontId="7" fillId="0" borderId="0" xfId="3" applyNumberFormat="1" applyFont="1" applyFill="1" applyAlignment="1"/>
    <xf numFmtId="164" fontId="7" fillId="0" borderId="0" xfId="3" applyNumberFormat="1" applyFont="1" applyFill="1" applyAlignment="1">
      <alignment horizontal="right"/>
    </xf>
    <xf numFmtId="164" fontId="7" fillId="0" borderId="0" xfId="3" applyNumberFormat="1" applyFont="1" applyFill="1" applyAlignment="1">
      <alignment horizontal="left"/>
    </xf>
    <xf numFmtId="164" fontId="9" fillId="0" borderId="1" xfId="3" applyNumberFormat="1" applyFont="1" applyFill="1" applyBorder="1" applyAlignment="1">
      <alignment horizontal="center"/>
    </xf>
    <xf numFmtId="0" fontId="10" fillId="0" borderId="2" xfId="1" applyFont="1" applyFill="1" applyBorder="1" applyAlignment="1">
      <alignment horizontal="center" vertical="center" wrapText="1"/>
    </xf>
    <xf numFmtId="164" fontId="10" fillId="0" borderId="3" xfId="3" applyNumberFormat="1" applyFont="1" applyFill="1" applyBorder="1" applyAlignment="1">
      <alignment horizontal="center" vertical="center" wrapText="1"/>
    </xf>
    <xf numFmtId="164" fontId="10" fillId="0" borderId="2" xfId="3" applyNumberFormat="1" applyFont="1" applyFill="1" applyBorder="1" applyAlignment="1">
      <alignment horizontal="center" vertical="center" wrapText="1"/>
    </xf>
    <xf numFmtId="164" fontId="3" fillId="0" borderId="0" xfId="1" applyNumberFormat="1" applyFont="1" applyFill="1" applyAlignment="1">
      <alignment vertical="center"/>
    </xf>
    <xf numFmtId="0" fontId="14" fillId="0" borderId="0" xfId="1" applyFont="1" applyFill="1" applyAlignment="1">
      <alignment vertical="center"/>
    </xf>
    <xf numFmtId="3" fontId="3" fillId="0" borderId="0" xfId="1" applyNumberFormat="1" applyFont="1" applyFill="1" applyAlignment="1">
      <alignment vertical="center"/>
    </xf>
    <xf numFmtId="0" fontId="11" fillId="0" borderId="0" xfId="1" applyFont="1" applyFill="1"/>
    <xf numFmtId="0" fontId="13" fillId="0" borderId="0" xfId="1" applyFont="1" applyFill="1"/>
    <xf numFmtId="0" fontId="3" fillId="0" borderId="0" xfId="1" applyFont="1" applyFill="1" applyAlignment="1">
      <alignment horizontal="left"/>
    </xf>
    <xf numFmtId="164" fontId="3" fillId="0" borderId="0" xfId="3" applyNumberFormat="1" applyFont="1" applyFill="1" applyAlignment="1"/>
    <xf numFmtId="164" fontId="3" fillId="0" borderId="0" xfId="3" applyNumberFormat="1" applyFont="1" applyFill="1"/>
    <xf numFmtId="3" fontId="16" fillId="0" borderId="2" xfId="3" applyNumberFormat="1" applyFont="1" applyFill="1" applyBorder="1" applyAlignment="1">
      <alignment horizontal="left" vertical="center" wrapText="1"/>
    </xf>
    <xf numFmtId="3" fontId="16" fillId="0" borderId="2" xfId="3" quotePrefix="1" applyNumberFormat="1" applyFont="1" applyFill="1" applyBorder="1" applyAlignment="1">
      <alignment horizontal="left" vertical="center" wrapText="1"/>
    </xf>
    <xf numFmtId="3" fontId="16" fillId="0" borderId="4" xfId="3" quotePrefix="1" applyNumberFormat="1" applyFont="1" applyFill="1" applyBorder="1" applyAlignment="1">
      <alignment horizontal="left" vertical="center" wrapText="1"/>
    </xf>
    <xf numFmtId="3" fontId="15" fillId="0" borderId="4" xfId="3" quotePrefix="1" applyNumberFormat="1" applyFont="1" applyFill="1" applyBorder="1" applyAlignment="1">
      <alignment horizontal="left" vertical="center" wrapText="1"/>
    </xf>
    <xf numFmtId="3" fontId="15" fillId="0" borderId="2" xfId="3" quotePrefix="1" applyNumberFormat="1" applyFont="1" applyFill="1" applyBorder="1" applyAlignment="1">
      <alignment horizontal="left" vertical="center" wrapText="1"/>
    </xf>
    <xf numFmtId="3" fontId="17" fillId="0" borderId="2" xfId="3" applyNumberFormat="1" applyFont="1" applyFill="1" applyBorder="1" applyAlignment="1">
      <alignment vertical="center"/>
    </xf>
    <xf numFmtId="3" fontId="17" fillId="0" borderId="2" xfId="3" applyNumberFormat="1" applyFont="1" applyFill="1" applyBorder="1" applyAlignment="1">
      <alignment vertical="center" wrapText="1"/>
    </xf>
    <xf numFmtId="164" fontId="10" fillId="0" borderId="3" xfId="3" applyNumberFormat="1" applyFont="1" applyFill="1" applyBorder="1" applyAlignment="1">
      <alignment horizontal="right" vertical="center" wrapText="1"/>
    </xf>
    <xf numFmtId="3" fontId="5" fillId="0" borderId="3" xfId="3" applyNumberFormat="1" applyFont="1" applyFill="1" applyBorder="1" applyAlignment="1">
      <alignment horizontal="right" vertical="center" wrapText="1"/>
    </xf>
    <xf numFmtId="3" fontId="15" fillId="0" borderId="3" xfId="3" applyNumberFormat="1" applyFont="1" applyFill="1" applyBorder="1" applyAlignment="1">
      <alignment horizontal="right" vertical="center" wrapText="1"/>
    </xf>
    <xf numFmtId="3" fontId="15" fillId="0" borderId="2" xfId="3" applyNumberFormat="1" applyFont="1" applyFill="1" applyBorder="1" applyAlignment="1">
      <alignment horizontal="right" vertical="center" wrapText="1"/>
    </xf>
    <xf numFmtId="3" fontId="15" fillId="0" borderId="2" xfId="3" applyNumberFormat="1" applyFont="1" applyFill="1" applyBorder="1" applyAlignment="1">
      <alignment horizontal="right" vertical="center"/>
    </xf>
    <xf numFmtId="3" fontId="16" fillId="0" borderId="2" xfId="3" applyNumberFormat="1" applyFont="1" applyFill="1" applyBorder="1" applyAlignment="1">
      <alignment horizontal="right" vertical="center" wrapText="1"/>
    </xf>
    <xf numFmtId="3" fontId="16" fillId="0" borderId="4" xfId="3" applyNumberFormat="1" applyFont="1" applyFill="1" applyBorder="1" applyAlignment="1">
      <alignment horizontal="right" vertical="center" wrapText="1"/>
    </xf>
    <xf numFmtId="3" fontId="15" fillId="0" borderId="4" xfId="3" applyNumberFormat="1" applyFont="1" applyFill="1" applyBorder="1" applyAlignment="1">
      <alignment horizontal="right" vertical="center" wrapText="1"/>
    </xf>
    <xf numFmtId="3" fontId="17" fillId="0" borderId="2" xfId="3" applyNumberFormat="1" applyFont="1" applyFill="1" applyBorder="1" applyAlignment="1">
      <alignment horizontal="right" vertical="center"/>
    </xf>
    <xf numFmtId="3" fontId="16" fillId="0" borderId="2" xfId="3" applyNumberFormat="1" applyFont="1" applyFill="1" applyBorder="1" applyAlignment="1">
      <alignment horizontal="right" vertical="center"/>
    </xf>
    <xf numFmtId="3" fontId="16" fillId="0" borderId="2" xfId="3" applyNumberFormat="1" applyFont="1" applyFill="1" applyBorder="1" applyAlignment="1">
      <alignment horizontal="right"/>
    </xf>
    <xf numFmtId="3" fontId="17" fillId="0" borderId="2" xfId="3" applyNumberFormat="1" applyFont="1" applyFill="1" applyBorder="1" applyAlignment="1">
      <alignment horizontal="center" vertical="center" wrapText="1"/>
    </xf>
    <xf numFmtId="3" fontId="15" fillId="0" borderId="2" xfId="3" applyNumberFormat="1" applyFont="1" applyFill="1" applyBorder="1" applyAlignment="1">
      <alignment horizontal="left" vertical="center" wrapText="1"/>
    </xf>
    <xf numFmtId="3" fontId="5" fillId="0" borderId="2" xfId="1" applyNumberFormat="1" applyFont="1" applyBorder="1" applyAlignment="1">
      <alignment horizontal="center" vertical="center" wrapText="1"/>
    </xf>
    <xf numFmtId="3" fontId="5" fillId="0" borderId="2" xfId="1" applyNumberFormat="1" applyFont="1" applyBorder="1" applyAlignment="1">
      <alignment horizontal="left" vertical="center" wrapText="1"/>
    </xf>
    <xf numFmtId="3" fontId="15" fillId="0" borderId="2" xfId="1" applyNumberFormat="1" applyFont="1" applyBorder="1" applyAlignment="1">
      <alignment horizontal="center" vertical="center" wrapText="1"/>
    </xf>
    <xf numFmtId="3" fontId="15" fillId="0" borderId="2" xfId="1" applyNumberFormat="1" applyFont="1" applyBorder="1" applyAlignment="1">
      <alignment vertical="center" wrapText="1"/>
    </xf>
    <xf numFmtId="3" fontId="16" fillId="0" borderId="2" xfId="1" applyNumberFormat="1" applyFont="1" applyBorder="1" applyAlignment="1">
      <alignment horizontal="left" vertical="center" wrapText="1"/>
    </xf>
    <xf numFmtId="3" fontId="15" fillId="0" borderId="2" xfId="1" applyNumberFormat="1" applyFont="1" applyBorder="1" applyAlignment="1">
      <alignment horizontal="right" vertical="center" wrapText="1"/>
    </xf>
    <xf numFmtId="3" fontId="16" fillId="0" borderId="2" xfId="1" applyNumberFormat="1" applyFont="1" applyBorder="1" applyAlignment="1">
      <alignment horizontal="right" vertical="center"/>
    </xf>
    <xf numFmtId="3" fontId="16" fillId="0" borderId="2" xfId="1" quotePrefix="1" applyNumberFormat="1" applyFont="1" applyBorder="1" applyAlignment="1">
      <alignment horizontal="left" vertical="center" wrapText="1"/>
    </xf>
    <xf numFmtId="3" fontId="16" fillId="0" borderId="2" xfId="1" applyNumberFormat="1" applyFont="1" applyBorder="1" applyAlignment="1">
      <alignment vertical="center" wrapText="1"/>
    </xf>
    <xf numFmtId="3" fontId="15" fillId="0" borderId="4" xfId="1" applyNumberFormat="1" applyFont="1" applyBorder="1" applyAlignment="1">
      <alignment horizontal="center" vertical="center" wrapText="1"/>
    </xf>
    <xf numFmtId="3" fontId="15" fillId="0" borderId="2" xfId="1" applyNumberFormat="1" applyFont="1" applyBorder="1" applyAlignment="1">
      <alignment horizontal="left" vertical="center" wrapText="1"/>
    </xf>
    <xf numFmtId="3" fontId="5" fillId="0" borderId="2" xfId="1" applyNumberFormat="1" applyFont="1" applyBorder="1" applyAlignment="1">
      <alignment vertical="center" wrapText="1"/>
    </xf>
    <xf numFmtId="3" fontId="5" fillId="0" borderId="2" xfId="3" applyNumberFormat="1" applyFont="1" applyFill="1" applyBorder="1" applyAlignment="1">
      <alignment horizontal="right" vertical="center" wrapText="1"/>
    </xf>
    <xf numFmtId="3" fontId="5" fillId="0" borderId="2" xfId="1" applyNumberFormat="1" applyFont="1" applyBorder="1" applyAlignment="1">
      <alignment horizontal="right" vertical="center" wrapText="1"/>
    </xf>
    <xf numFmtId="3" fontId="5" fillId="0" borderId="7" xfId="1" applyNumberFormat="1" applyFont="1" applyBorder="1" applyAlignment="1">
      <alignment vertical="center" wrapText="1"/>
    </xf>
    <xf numFmtId="3" fontId="5" fillId="0" borderId="3" xfId="1" applyNumberFormat="1" applyFont="1" applyBorder="1" applyAlignment="1">
      <alignment horizontal="center" vertical="center" wrapText="1"/>
    </xf>
    <xf numFmtId="3" fontId="15" fillId="0" borderId="3" xfId="1" quotePrefix="1" applyNumberFormat="1" applyFont="1" applyBorder="1" applyAlignment="1">
      <alignment horizontal="left" vertical="center" wrapText="1" shrinkToFit="1"/>
    </xf>
    <xf numFmtId="3" fontId="15" fillId="0" borderId="4" xfId="1" applyNumberFormat="1" applyFont="1" applyBorder="1" applyAlignment="1">
      <alignment vertical="center"/>
    </xf>
    <xf numFmtId="3" fontId="15" fillId="0" borderId="5" xfId="1" quotePrefix="1" applyNumberFormat="1" applyFont="1" applyBorder="1" applyAlignment="1">
      <alignment horizontal="left" vertical="center" wrapText="1" shrinkToFit="1"/>
    </xf>
    <xf numFmtId="3" fontId="15" fillId="0" borderId="4" xfId="1" applyNumberFormat="1" applyFont="1" applyBorder="1" applyAlignment="1">
      <alignment horizontal="right" vertical="center" wrapText="1"/>
    </xf>
    <xf numFmtId="3" fontId="16" fillId="0" borderId="5" xfId="1" quotePrefix="1" applyNumberFormat="1" applyFont="1" applyBorder="1" applyAlignment="1">
      <alignment horizontal="left" vertical="center" wrapText="1" shrinkToFit="1"/>
    </xf>
    <xf numFmtId="3" fontId="16" fillId="0" borderId="2" xfId="1" applyNumberFormat="1" applyFont="1" applyBorder="1" applyAlignment="1">
      <alignment horizontal="center" vertical="center"/>
    </xf>
    <xf numFmtId="3" fontId="18" fillId="0" borderId="2" xfId="4" applyNumberFormat="1" applyFont="1" applyBorder="1" applyAlignment="1">
      <alignment horizontal="left" vertical="center" wrapText="1"/>
    </xf>
    <xf numFmtId="3" fontId="16" fillId="0" borderId="2" xfId="5" applyNumberFormat="1" applyFont="1" applyBorder="1" applyAlignment="1">
      <alignment horizontal="right" vertical="center"/>
    </xf>
    <xf numFmtId="3" fontId="15" fillId="0" borderId="2" xfId="2" applyNumberFormat="1" applyFont="1" applyBorder="1" applyAlignment="1">
      <alignment horizontal="left" vertical="center" wrapText="1"/>
    </xf>
    <xf numFmtId="3" fontId="17" fillId="0" borderId="2" xfId="1" applyNumberFormat="1" applyFont="1" applyBorder="1" applyAlignment="1">
      <alignment vertical="center"/>
    </xf>
    <xf numFmtId="3" fontId="17" fillId="0" borderId="2" xfId="1" applyNumberFormat="1" applyFont="1" applyBorder="1" applyAlignment="1">
      <alignment horizontal="right" vertical="center"/>
    </xf>
    <xf numFmtId="3" fontId="17" fillId="0" borderId="2" xfId="1" applyNumberFormat="1" applyFont="1" applyBorder="1" applyAlignment="1">
      <alignment horizontal="center" vertical="center" wrapText="1"/>
    </xf>
    <xf numFmtId="3" fontId="17" fillId="0" borderId="2" xfId="1" applyNumberFormat="1" applyFont="1" applyBorder="1" applyAlignment="1">
      <alignment horizontal="center" vertical="center"/>
    </xf>
    <xf numFmtId="3" fontId="19" fillId="0" borderId="2" xfId="4" applyNumberFormat="1" applyFont="1" applyBorder="1" applyAlignment="1">
      <alignment horizontal="left" vertical="center" wrapText="1"/>
    </xf>
    <xf numFmtId="3" fontId="17" fillId="0" borderId="2" xfId="5" applyNumberFormat="1" applyFont="1" applyBorder="1" applyAlignment="1">
      <alignment horizontal="right" vertical="center"/>
    </xf>
    <xf numFmtId="3" fontId="5" fillId="0" borderId="2" xfId="2" applyNumberFormat="1" applyFont="1" applyBorder="1" applyAlignment="1">
      <alignment horizontal="left" vertical="center" wrapText="1"/>
    </xf>
    <xf numFmtId="3" fontId="17" fillId="0" borderId="2" xfId="5" applyNumberFormat="1" applyFont="1" applyBorder="1" applyAlignment="1">
      <alignment horizontal="center" vertical="center" wrapText="1"/>
    </xf>
    <xf numFmtId="3" fontId="15" fillId="0" borderId="2" xfId="2" applyNumberFormat="1" applyFont="1" applyBorder="1" applyAlignment="1">
      <alignment vertical="center" wrapText="1"/>
    </xf>
    <xf numFmtId="3" fontId="16" fillId="0" borderId="2" xfId="1" applyNumberFormat="1" applyFont="1" applyBorder="1" applyAlignment="1">
      <alignment vertical="center"/>
    </xf>
    <xf numFmtId="3" fontId="16" fillId="0" borderId="2" xfId="1" applyNumberFormat="1" applyFont="1" applyBorder="1" applyAlignment="1">
      <alignment horizontal="center" vertical="center" wrapText="1"/>
    </xf>
    <xf numFmtId="3" fontId="16" fillId="0" borderId="2" xfId="1" applyNumberFormat="1" applyFont="1" applyBorder="1" applyAlignment="1">
      <alignment horizontal="center"/>
    </xf>
    <xf numFmtId="3" fontId="16" fillId="0" borderId="2" xfId="1" applyNumberFormat="1" applyFont="1" applyBorder="1" applyAlignment="1">
      <alignment horizontal="left"/>
    </xf>
    <xf numFmtId="3" fontId="16" fillId="0" borderId="2" xfId="1" applyNumberFormat="1" applyFont="1" applyBorder="1" applyAlignment="1">
      <alignment horizontal="left" wrapText="1"/>
    </xf>
    <xf numFmtId="3" fontId="16" fillId="0" borderId="2" xfId="1" applyNumberFormat="1" applyFont="1" applyBorder="1"/>
    <xf numFmtId="3" fontId="16" fillId="0" borderId="2" xfId="1" applyNumberFormat="1" applyFont="1" applyBorder="1" applyAlignment="1">
      <alignment horizontal="center" wrapText="1"/>
    </xf>
    <xf numFmtId="0" fontId="11" fillId="0" borderId="8" xfId="1" applyFont="1" applyFill="1" applyBorder="1" applyAlignment="1">
      <alignment horizontal="right" vertical="center" wrapText="1"/>
    </xf>
    <xf numFmtId="3" fontId="5" fillId="0" borderId="6" xfId="1" applyNumberFormat="1" applyFont="1" applyBorder="1" applyAlignment="1">
      <alignment horizontal="left" vertical="center" wrapText="1"/>
    </xf>
    <xf numFmtId="3" fontId="5" fillId="0" borderId="7" xfId="1" applyNumberFormat="1" applyFont="1" applyBorder="1" applyAlignment="1">
      <alignment horizontal="left" vertical="center" wrapText="1"/>
    </xf>
    <xf numFmtId="49" fontId="21" fillId="0" borderId="0" xfId="2" applyNumberFormat="1" applyFont="1" applyFill="1" applyAlignment="1">
      <alignment horizontal="center" vertical="center"/>
    </xf>
    <xf numFmtId="1" fontId="21" fillId="0" borderId="0" xfId="2" applyNumberFormat="1" applyFont="1" applyFill="1" applyAlignment="1">
      <alignment horizontal="center" vertical="center" wrapText="1"/>
    </xf>
    <xf numFmtId="1" fontId="20" fillId="0" borderId="0" xfId="2" applyNumberFormat="1" applyFont="1" applyFill="1" applyAlignment="1">
      <alignment horizontal="center" vertical="center" wrapText="1"/>
    </xf>
    <xf numFmtId="0" fontId="22" fillId="0" borderId="0" xfId="1" applyFont="1" applyFill="1" applyAlignment="1">
      <alignment horizontal="center" wrapText="1"/>
    </xf>
    <xf numFmtId="0" fontId="6" fillId="0" borderId="0" xfId="1" applyFont="1" applyAlignment="1">
      <alignment horizontal="center" vertical="center" wrapText="1"/>
    </xf>
  </cellXfs>
  <cellStyles count="7">
    <cellStyle name="Bình thường 6" xfId="1"/>
    <cellStyle name="Dấu phẩy 3" xfId="6"/>
    <cellStyle name="Dấu phẩy 4" xfId="3"/>
    <cellStyle name="Normal" xfId="0" builtinId="0"/>
    <cellStyle name="Normal 10" xfId="5"/>
    <cellStyle name="Normal 2 3 3" xfId="4"/>
    <cellStyle name="Normal_Bieu mau (CV )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1224280</xdr:colOff>
      <xdr:row>0</xdr:row>
      <xdr:rowOff>2590</xdr:rowOff>
    </xdr:from>
    <xdr:to>
      <xdr:col>2</xdr:col>
      <xdr:colOff>2705021</xdr:colOff>
      <xdr:row>0</xdr:row>
      <xdr:rowOff>2590</xdr:rowOff>
    </xdr:to>
    <xdr:cxnSp macro="">
      <xdr:nvCxnSpPr>
        <xdr:cNvPr id="2" name="Straight Connector 1">
          <a:extLst>
            <a:ext uri="{FF2B5EF4-FFF2-40B4-BE49-F238E27FC236}">
              <a16:creationId xmlns="" xmlns:a16="http://schemas.microsoft.com/office/drawing/2014/main" id="{00000000-0008-0000-0000-000002000000}"/>
            </a:ext>
          </a:extLst>
        </xdr:cNvPr>
        <xdr:cNvCxnSpPr/>
      </xdr:nvCxnSpPr>
      <xdr:spPr>
        <a:xfrm>
          <a:off x="2801620" y="2590"/>
          <a:ext cx="2461" cy="0"/>
        </a:xfrm>
        <a:prstGeom prst="line">
          <a:avLst/>
        </a:prstGeom>
        <a:ln w="0"/>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1226185</xdr:colOff>
      <xdr:row>0</xdr:row>
      <xdr:rowOff>2590</xdr:rowOff>
    </xdr:from>
    <xdr:to>
      <xdr:col>3</xdr:col>
      <xdr:colOff>10</xdr:colOff>
      <xdr:row>0</xdr:row>
      <xdr:rowOff>2590</xdr:rowOff>
    </xdr:to>
    <xdr:cxnSp macro="">
      <xdr:nvCxnSpPr>
        <xdr:cNvPr id="3" name="Straight Connector 4">
          <a:extLst>
            <a:ext uri="{FF2B5EF4-FFF2-40B4-BE49-F238E27FC236}">
              <a16:creationId xmlns="" xmlns:a16="http://schemas.microsoft.com/office/drawing/2014/main" id="{00000000-0008-0000-0000-000003000000}"/>
            </a:ext>
          </a:extLst>
        </xdr:cNvPr>
        <xdr:cNvCxnSpPr/>
      </xdr:nvCxnSpPr>
      <xdr:spPr>
        <a:xfrm>
          <a:off x="2803525" y="2590"/>
          <a:ext cx="645" cy="0"/>
        </a:xfrm>
        <a:prstGeom prst="line">
          <a:avLst/>
        </a:prstGeom>
        <a:ln w="0"/>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929640</xdr:colOff>
      <xdr:row>2</xdr:row>
      <xdr:rowOff>22860</xdr:rowOff>
    </xdr:from>
    <xdr:to>
      <xdr:col>1</xdr:col>
      <xdr:colOff>1790700</xdr:colOff>
      <xdr:row>2</xdr:row>
      <xdr:rowOff>22860</xdr:rowOff>
    </xdr:to>
    <xdr:cxnSp macro="">
      <xdr:nvCxnSpPr>
        <xdr:cNvPr id="5" name="Straight Connector 4">
          <a:extLst>
            <a:ext uri="{FF2B5EF4-FFF2-40B4-BE49-F238E27FC236}">
              <a16:creationId xmlns="" xmlns:a16="http://schemas.microsoft.com/office/drawing/2014/main" id="{00000000-0008-0000-0000-000005000000}"/>
            </a:ext>
          </a:extLst>
        </xdr:cNvPr>
        <xdr:cNvCxnSpPr/>
      </xdr:nvCxnSpPr>
      <xdr:spPr>
        <a:xfrm>
          <a:off x="1257300" y="419100"/>
          <a:ext cx="86106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1028700</xdr:colOff>
      <xdr:row>2</xdr:row>
      <xdr:rowOff>22860</xdr:rowOff>
    </xdr:from>
    <xdr:to>
      <xdr:col>6</xdr:col>
      <xdr:colOff>487680</xdr:colOff>
      <xdr:row>2</xdr:row>
      <xdr:rowOff>22860</xdr:rowOff>
    </xdr:to>
    <xdr:cxnSp macro="">
      <xdr:nvCxnSpPr>
        <xdr:cNvPr id="7" name="Straight Connector 6">
          <a:extLst>
            <a:ext uri="{FF2B5EF4-FFF2-40B4-BE49-F238E27FC236}">
              <a16:creationId xmlns="" xmlns:a16="http://schemas.microsoft.com/office/drawing/2014/main" id="{00000000-0008-0000-0000-000007000000}"/>
            </a:ext>
          </a:extLst>
        </xdr:cNvPr>
        <xdr:cNvCxnSpPr/>
      </xdr:nvCxnSpPr>
      <xdr:spPr>
        <a:xfrm>
          <a:off x="5516880" y="419100"/>
          <a:ext cx="220218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externalLinks/_rels/externalLink1.xml.rels><?xml version="1.0" encoding="UTF-8" standalone="yes"?>
<Relationships xmlns="http://schemas.openxmlformats.org/package/2006/relationships"><Relationship Id="rId2" Type="http://schemas.microsoft.com/office/2019/04/relationships/externalLinkLongPath" Target="/1.%20DRIVER/VIET%20HOANH%20SON/2.%202026/3.%20&#272;&#7847;u%20t&#432;%20c&#244;ng/DAU%20TU%20CONG%20TRUNG%20HAN%20CAP%20X&#195;/dau%20tu%20cong%206%20thang%202026/Hoanh%20S&#417;n%20Bao%20cao%20dau%20tu%20cong%206%20thang%20dau%20nam%202026/dtc%20a%20vu%20gui/&#272;i&#7873;u%20ch&#7881;nh%20&#272;TC%202026/7.7.&#272;i&#7873;u%20ch&#7881;nh%20k&#7871;%20ho&#7841;ch%20v&#7889;n%20d&#226;ud%20t&#432;%20c&#244;ng%2020261.xlsx?3863CE2B" TargetMode="External"/><Relationship Id="rId1" Type="http://schemas.openxmlformats.org/officeDocument/2006/relationships/externalLinkPath" Target="file:///\\3863CE2B\7.7.&#272;i&#7873;u%20ch&#7881;nh%20k&#7871;%20ho&#7841;ch%20v&#7889;n%20d&#226;ud%20t&#432;%20c&#244;ng%202026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ieu chinh von ke hoach"/>
    </sheetNames>
    <sheetDataSet>
      <sheetData sheetId="0">
        <row r="7">
          <cell r="H7">
            <v>49320</v>
          </cell>
          <cell r="I7">
            <v>39586</v>
          </cell>
        </row>
      </sheetData>
    </sheetDataSet>
  </externalBook>
</externalLink>
</file>

<file path=xl/theme/theme1.xml><?xml version="1.0" encoding="utf-8"?>
<a:theme xmlns:a="http://schemas.openxmlformats.org/drawingml/2006/main" name="Chủ đề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1"/>
  <sheetViews>
    <sheetView tabSelected="1" topLeftCell="A35" zoomScaleNormal="100" zoomScaleSheetLayoutView="100" workbookViewId="0">
      <selection activeCell="C40" sqref="C40"/>
    </sheetView>
  </sheetViews>
  <sheetFormatPr defaultColWidth="9" defaultRowHeight="15"/>
  <cols>
    <col min="1" max="1" width="4.375" style="2" customWidth="1"/>
    <col min="2" max="2" width="29.75" style="18" customWidth="1"/>
    <col min="3" max="3" width="10.25" style="19" customWidth="1"/>
    <col min="4" max="4" width="9.125" style="20" customWidth="1"/>
    <col min="5" max="5" width="8.75" style="20" customWidth="1"/>
    <col min="6" max="6" width="27.875" style="18" customWidth="1"/>
    <col min="7" max="8" width="8.75" style="3" customWidth="1"/>
    <col min="9" max="9" width="17.125" style="3" customWidth="1"/>
    <col min="10" max="255" width="9" style="3"/>
    <col min="256" max="256" width="4.375" style="3" customWidth="1"/>
    <col min="257" max="257" width="25.375" style="3" customWidth="1"/>
    <col min="258" max="258" width="11.125" style="3" customWidth="1"/>
    <col min="259" max="259" width="9.625" style="3" customWidth="1"/>
    <col min="260" max="260" width="10.625" style="3" customWidth="1"/>
    <col min="261" max="261" width="40.375" style="3" customWidth="1"/>
    <col min="262" max="262" width="15.375" style="3" customWidth="1"/>
    <col min="263" max="263" width="11" style="3" customWidth="1"/>
    <col min="264" max="511" width="9" style="3"/>
    <col min="512" max="512" width="4.375" style="3" customWidth="1"/>
    <col min="513" max="513" width="25.375" style="3" customWidth="1"/>
    <col min="514" max="514" width="11.125" style="3" customWidth="1"/>
    <col min="515" max="515" width="9.625" style="3" customWidth="1"/>
    <col min="516" max="516" width="10.625" style="3" customWidth="1"/>
    <col min="517" max="517" width="40.375" style="3" customWidth="1"/>
    <col min="518" max="518" width="15.375" style="3" customWidth="1"/>
    <col min="519" max="519" width="11" style="3" customWidth="1"/>
    <col min="520" max="767" width="9" style="3"/>
    <col min="768" max="768" width="4.375" style="3" customWidth="1"/>
    <col min="769" max="769" width="25.375" style="3" customWidth="1"/>
    <col min="770" max="770" width="11.125" style="3" customWidth="1"/>
    <col min="771" max="771" width="9.625" style="3" customWidth="1"/>
    <col min="772" max="772" width="10.625" style="3" customWidth="1"/>
    <col min="773" max="773" width="40.375" style="3" customWidth="1"/>
    <col min="774" max="774" width="15.375" style="3" customWidth="1"/>
    <col min="775" max="775" width="11" style="3" customWidth="1"/>
    <col min="776" max="1023" width="9" style="3"/>
    <col min="1024" max="1024" width="4.375" style="3" customWidth="1"/>
    <col min="1025" max="1025" width="25.375" style="3" customWidth="1"/>
    <col min="1026" max="1026" width="11.125" style="3" customWidth="1"/>
    <col min="1027" max="1027" width="9.625" style="3" customWidth="1"/>
    <col min="1028" max="1028" width="10.625" style="3" customWidth="1"/>
    <col min="1029" max="1029" width="40.375" style="3" customWidth="1"/>
    <col min="1030" max="1030" width="15.375" style="3" customWidth="1"/>
    <col min="1031" max="1031" width="11" style="3" customWidth="1"/>
    <col min="1032" max="1279" width="9" style="3"/>
    <col min="1280" max="1280" width="4.375" style="3" customWidth="1"/>
    <col min="1281" max="1281" width="25.375" style="3" customWidth="1"/>
    <col min="1282" max="1282" width="11.125" style="3" customWidth="1"/>
    <col min="1283" max="1283" width="9.625" style="3" customWidth="1"/>
    <col min="1284" max="1284" width="10.625" style="3" customWidth="1"/>
    <col min="1285" max="1285" width="40.375" style="3" customWidth="1"/>
    <col min="1286" max="1286" width="15.375" style="3" customWidth="1"/>
    <col min="1287" max="1287" width="11" style="3" customWidth="1"/>
    <col min="1288" max="1535" width="9" style="3"/>
    <col min="1536" max="1536" width="4.375" style="3" customWidth="1"/>
    <col min="1537" max="1537" width="25.375" style="3" customWidth="1"/>
    <col min="1538" max="1538" width="11.125" style="3" customWidth="1"/>
    <col min="1539" max="1539" width="9.625" style="3" customWidth="1"/>
    <col min="1540" max="1540" width="10.625" style="3" customWidth="1"/>
    <col min="1541" max="1541" width="40.375" style="3" customWidth="1"/>
    <col min="1542" max="1542" width="15.375" style="3" customWidth="1"/>
    <col min="1543" max="1543" width="11" style="3" customWidth="1"/>
    <col min="1544" max="1791" width="9" style="3"/>
    <col min="1792" max="1792" width="4.375" style="3" customWidth="1"/>
    <col min="1793" max="1793" width="25.375" style="3" customWidth="1"/>
    <col min="1794" max="1794" width="11.125" style="3" customWidth="1"/>
    <col min="1795" max="1795" width="9.625" style="3" customWidth="1"/>
    <col min="1796" max="1796" width="10.625" style="3" customWidth="1"/>
    <col min="1797" max="1797" width="40.375" style="3" customWidth="1"/>
    <col min="1798" max="1798" width="15.375" style="3" customWidth="1"/>
    <col min="1799" max="1799" width="11" style="3" customWidth="1"/>
    <col min="1800" max="2047" width="9" style="3"/>
    <col min="2048" max="2048" width="4.375" style="3" customWidth="1"/>
    <col min="2049" max="2049" width="25.375" style="3" customWidth="1"/>
    <col min="2050" max="2050" width="11.125" style="3" customWidth="1"/>
    <col min="2051" max="2051" width="9.625" style="3" customWidth="1"/>
    <col min="2052" max="2052" width="10.625" style="3" customWidth="1"/>
    <col min="2053" max="2053" width="40.375" style="3" customWidth="1"/>
    <col min="2054" max="2054" width="15.375" style="3" customWidth="1"/>
    <col min="2055" max="2055" width="11" style="3" customWidth="1"/>
    <col min="2056" max="2303" width="9" style="3"/>
    <col min="2304" max="2304" width="4.375" style="3" customWidth="1"/>
    <col min="2305" max="2305" width="25.375" style="3" customWidth="1"/>
    <col min="2306" max="2306" width="11.125" style="3" customWidth="1"/>
    <col min="2307" max="2307" width="9.625" style="3" customWidth="1"/>
    <col min="2308" max="2308" width="10.625" style="3" customWidth="1"/>
    <col min="2309" max="2309" width="40.375" style="3" customWidth="1"/>
    <col min="2310" max="2310" width="15.375" style="3" customWidth="1"/>
    <col min="2311" max="2311" width="11" style="3" customWidth="1"/>
    <col min="2312" max="2559" width="9" style="3"/>
    <col min="2560" max="2560" width="4.375" style="3" customWidth="1"/>
    <col min="2561" max="2561" width="25.375" style="3" customWidth="1"/>
    <col min="2562" max="2562" width="11.125" style="3" customWidth="1"/>
    <col min="2563" max="2563" width="9.625" style="3" customWidth="1"/>
    <col min="2564" max="2564" width="10.625" style="3" customWidth="1"/>
    <col min="2565" max="2565" width="40.375" style="3" customWidth="1"/>
    <col min="2566" max="2566" width="15.375" style="3" customWidth="1"/>
    <col min="2567" max="2567" width="11" style="3" customWidth="1"/>
    <col min="2568" max="2815" width="9" style="3"/>
    <col min="2816" max="2816" width="4.375" style="3" customWidth="1"/>
    <col min="2817" max="2817" width="25.375" style="3" customWidth="1"/>
    <col min="2818" max="2818" width="11.125" style="3" customWidth="1"/>
    <col min="2819" max="2819" width="9.625" style="3" customWidth="1"/>
    <col min="2820" max="2820" width="10.625" style="3" customWidth="1"/>
    <col min="2821" max="2821" width="40.375" style="3" customWidth="1"/>
    <col min="2822" max="2822" width="15.375" style="3" customWidth="1"/>
    <col min="2823" max="2823" width="11" style="3" customWidth="1"/>
    <col min="2824" max="3071" width="9" style="3"/>
    <col min="3072" max="3072" width="4.375" style="3" customWidth="1"/>
    <col min="3073" max="3073" width="25.375" style="3" customWidth="1"/>
    <col min="3074" max="3074" width="11.125" style="3" customWidth="1"/>
    <col min="3075" max="3075" width="9.625" style="3" customWidth="1"/>
    <col min="3076" max="3076" width="10.625" style="3" customWidth="1"/>
    <col min="3077" max="3077" width="40.375" style="3" customWidth="1"/>
    <col min="3078" max="3078" width="15.375" style="3" customWidth="1"/>
    <col min="3079" max="3079" width="11" style="3" customWidth="1"/>
    <col min="3080" max="3327" width="9" style="3"/>
    <col min="3328" max="3328" width="4.375" style="3" customWidth="1"/>
    <col min="3329" max="3329" width="25.375" style="3" customWidth="1"/>
    <col min="3330" max="3330" width="11.125" style="3" customWidth="1"/>
    <col min="3331" max="3331" width="9.625" style="3" customWidth="1"/>
    <col min="3332" max="3332" width="10.625" style="3" customWidth="1"/>
    <col min="3333" max="3333" width="40.375" style="3" customWidth="1"/>
    <col min="3334" max="3334" width="15.375" style="3" customWidth="1"/>
    <col min="3335" max="3335" width="11" style="3" customWidth="1"/>
    <col min="3336" max="3583" width="9" style="3"/>
    <col min="3584" max="3584" width="4.375" style="3" customWidth="1"/>
    <col min="3585" max="3585" width="25.375" style="3" customWidth="1"/>
    <col min="3586" max="3586" width="11.125" style="3" customWidth="1"/>
    <col min="3587" max="3587" width="9.625" style="3" customWidth="1"/>
    <col min="3588" max="3588" width="10.625" style="3" customWidth="1"/>
    <col min="3589" max="3589" width="40.375" style="3" customWidth="1"/>
    <col min="3590" max="3590" width="15.375" style="3" customWidth="1"/>
    <col min="3591" max="3591" width="11" style="3" customWidth="1"/>
    <col min="3592" max="3839" width="9" style="3"/>
    <col min="3840" max="3840" width="4.375" style="3" customWidth="1"/>
    <col min="3841" max="3841" width="25.375" style="3" customWidth="1"/>
    <col min="3842" max="3842" width="11.125" style="3" customWidth="1"/>
    <col min="3843" max="3843" width="9.625" style="3" customWidth="1"/>
    <col min="3844" max="3844" width="10.625" style="3" customWidth="1"/>
    <col min="3845" max="3845" width="40.375" style="3" customWidth="1"/>
    <col min="3846" max="3846" width="15.375" style="3" customWidth="1"/>
    <col min="3847" max="3847" width="11" style="3" customWidth="1"/>
    <col min="3848" max="4095" width="9" style="3"/>
    <col min="4096" max="4096" width="4.375" style="3" customWidth="1"/>
    <col min="4097" max="4097" width="25.375" style="3" customWidth="1"/>
    <col min="4098" max="4098" width="11.125" style="3" customWidth="1"/>
    <col min="4099" max="4099" width="9.625" style="3" customWidth="1"/>
    <col min="4100" max="4100" width="10.625" style="3" customWidth="1"/>
    <col min="4101" max="4101" width="40.375" style="3" customWidth="1"/>
    <col min="4102" max="4102" width="15.375" style="3" customWidth="1"/>
    <col min="4103" max="4103" width="11" style="3" customWidth="1"/>
    <col min="4104" max="4351" width="9" style="3"/>
    <col min="4352" max="4352" width="4.375" style="3" customWidth="1"/>
    <col min="4353" max="4353" width="25.375" style="3" customWidth="1"/>
    <col min="4354" max="4354" width="11.125" style="3" customWidth="1"/>
    <col min="4355" max="4355" width="9.625" style="3" customWidth="1"/>
    <col min="4356" max="4356" width="10.625" style="3" customWidth="1"/>
    <col min="4357" max="4357" width="40.375" style="3" customWidth="1"/>
    <col min="4358" max="4358" width="15.375" style="3" customWidth="1"/>
    <col min="4359" max="4359" width="11" style="3" customWidth="1"/>
    <col min="4360" max="4607" width="9" style="3"/>
    <col min="4608" max="4608" width="4.375" style="3" customWidth="1"/>
    <col min="4609" max="4609" width="25.375" style="3" customWidth="1"/>
    <col min="4610" max="4610" width="11.125" style="3" customWidth="1"/>
    <col min="4611" max="4611" width="9.625" style="3" customWidth="1"/>
    <col min="4612" max="4612" width="10.625" style="3" customWidth="1"/>
    <col min="4613" max="4613" width="40.375" style="3" customWidth="1"/>
    <col min="4614" max="4614" width="15.375" style="3" customWidth="1"/>
    <col min="4615" max="4615" width="11" style="3" customWidth="1"/>
    <col min="4616" max="4863" width="9" style="3"/>
    <col min="4864" max="4864" width="4.375" style="3" customWidth="1"/>
    <col min="4865" max="4865" width="25.375" style="3" customWidth="1"/>
    <col min="4866" max="4866" width="11.125" style="3" customWidth="1"/>
    <col min="4867" max="4867" width="9.625" style="3" customWidth="1"/>
    <col min="4868" max="4868" width="10.625" style="3" customWidth="1"/>
    <col min="4869" max="4869" width="40.375" style="3" customWidth="1"/>
    <col min="4870" max="4870" width="15.375" style="3" customWidth="1"/>
    <col min="4871" max="4871" width="11" style="3" customWidth="1"/>
    <col min="4872" max="5119" width="9" style="3"/>
    <col min="5120" max="5120" width="4.375" style="3" customWidth="1"/>
    <col min="5121" max="5121" width="25.375" style="3" customWidth="1"/>
    <col min="5122" max="5122" width="11.125" style="3" customWidth="1"/>
    <col min="5123" max="5123" width="9.625" style="3" customWidth="1"/>
    <col min="5124" max="5124" width="10.625" style="3" customWidth="1"/>
    <col min="5125" max="5125" width="40.375" style="3" customWidth="1"/>
    <col min="5126" max="5126" width="15.375" style="3" customWidth="1"/>
    <col min="5127" max="5127" width="11" style="3" customWidth="1"/>
    <col min="5128" max="5375" width="9" style="3"/>
    <col min="5376" max="5376" width="4.375" style="3" customWidth="1"/>
    <col min="5377" max="5377" width="25.375" style="3" customWidth="1"/>
    <col min="5378" max="5378" width="11.125" style="3" customWidth="1"/>
    <col min="5379" max="5379" width="9.625" style="3" customWidth="1"/>
    <col min="5380" max="5380" width="10.625" style="3" customWidth="1"/>
    <col min="5381" max="5381" width="40.375" style="3" customWidth="1"/>
    <col min="5382" max="5382" width="15.375" style="3" customWidth="1"/>
    <col min="5383" max="5383" width="11" style="3" customWidth="1"/>
    <col min="5384" max="5631" width="9" style="3"/>
    <col min="5632" max="5632" width="4.375" style="3" customWidth="1"/>
    <col min="5633" max="5633" width="25.375" style="3" customWidth="1"/>
    <col min="5634" max="5634" width="11.125" style="3" customWidth="1"/>
    <col min="5635" max="5635" width="9.625" style="3" customWidth="1"/>
    <col min="5636" max="5636" width="10.625" style="3" customWidth="1"/>
    <col min="5637" max="5637" width="40.375" style="3" customWidth="1"/>
    <col min="5638" max="5638" width="15.375" style="3" customWidth="1"/>
    <col min="5639" max="5639" width="11" style="3" customWidth="1"/>
    <col min="5640" max="5887" width="9" style="3"/>
    <col min="5888" max="5888" width="4.375" style="3" customWidth="1"/>
    <col min="5889" max="5889" width="25.375" style="3" customWidth="1"/>
    <col min="5890" max="5890" width="11.125" style="3" customWidth="1"/>
    <col min="5891" max="5891" width="9.625" style="3" customWidth="1"/>
    <col min="5892" max="5892" width="10.625" style="3" customWidth="1"/>
    <col min="5893" max="5893" width="40.375" style="3" customWidth="1"/>
    <col min="5894" max="5894" width="15.375" style="3" customWidth="1"/>
    <col min="5895" max="5895" width="11" style="3" customWidth="1"/>
    <col min="5896" max="6143" width="9" style="3"/>
    <col min="6144" max="6144" width="4.375" style="3" customWidth="1"/>
    <col min="6145" max="6145" width="25.375" style="3" customWidth="1"/>
    <col min="6146" max="6146" width="11.125" style="3" customWidth="1"/>
    <col min="6147" max="6147" width="9.625" style="3" customWidth="1"/>
    <col min="6148" max="6148" width="10.625" style="3" customWidth="1"/>
    <col min="6149" max="6149" width="40.375" style="3" customWidth="1"/>
    <col min="6150" max="6150" width="15.375" style="3" customWidth="1"/>
    <col min="6151" max="6151" width="11" style="3" customWidth="1"/>
    <col min="6152" max="6399" width="9" style="3"/>
    <col min="6400" max="6400" width="4.375" style="3" customWidth="1"/>
    <col min="6401" max="6401" width="25.375" style="3" customWidth="1"/>
    <col min="6402" max="6402" width="11.125" style="3" customWidth="1"/>
    <col min="6403" max="6403" width="9.625" style="3" customWidth="1"/>
    <col min="6404" max="6404" width="10.625" style="3" customWidth="1"/>
    <col min="6405" max="6405" width="40.375" style="3" customWidth="1"/>
    <col min="6406" max="6406" width="15.375" style="3" customWidth="1"/>
    <col min="6407" max="6407" width="11" style="3" customWidth="1"/>
    <col min="6408" max="6655" width="9" style="3"/>
    <col min="6656" max="6656" width="4.375" style="3" customWidth="1"/>
    <col min="6657" max="6657" width="25.375" style="3" customWidth="1"/>
    <col min="6658" max="6658" width="11.125" style="3" customWidth="1"/>
    <col min="6659" max="6659" width="9.625" style="3" customWidth="1"/>
    <col min="6660" max="6660" width="10.625" style="3" customWidth="1"/>
    <col min="6661" max="6661" width="40.375" style="3" customWidth="1"/>
    <col min="6662" max="6662" width="15.375" style="3" customWidth="1"/>
    <col min="6663" max="6663" width="11" style="3" customWidth="1"/>
    <col min="6664" max="6911" width="9" style="3"/>
    <col min="6912" max="6912" width="4.375" style="3" customWidth="1"/>
    <col min="6913" max="6913" width="25.375" style="3" customWidth="1"/>
    <col min="6914" max="6914" width="11.125" style="3" customWidth="1"/>
    <col min="6915" max="6915" width="9.625" style="3" customWidth="1"/>
    <col min="6916" max="6916" width="10.625" style="3" customWidth="1"/>
    <col min="6917" max="6917" width="40.375" style="3" customWidth="1"/>
    <col min="6918" max="6918" width="15.375" style="3" customWidth="1"/>
    <col min="6919" max="6919" width="11" style="3" customWidth="1"/>
    <col min="6920" max="7167" width="9" style="3"/>
    <col min="7168" max="7168" width="4.375" style="3" customWidth="1"/>
    <col min="7169" max="7169" width="25.375" style="3" customWidth="1"/>
    <col min="7170" max="7170" width="11.125" style="3" customWidth="1"/>
    <col min="7171" max="7171" width="9.625" style="3" customWidth="1"/>
    <col min="7172" max="7172" width="10.625" style="3" customWidth="1"/>
    <col min="7173" max="7173" width="40.375" style="3" customWidth="1"/>
    <col min="7174" max="7174" width="15.375" style="3" customWidth="1"/>
    <col min="7175" max="7175" width="11" style="3" customWidth="1"/>
    <col min="7176" max="7423" width="9" style="3"/>
    <col min="7424" max="7424" width="4.375" style="3" customWidth="1"/>
    <col min="7425" max="7425" width="25.375" style="3" customWidth="1"/>
    <col min="7426" max="7426" width="11.125" style="3" customWidth="1"/>
    <col min="7427" max="7427" width="9.625" style="3" customWidth="1"/>
    <col min="7428" max="7428" width="10.625" style="3" customWidth="1"/>
    <col min="7429" max="7429" width="40.375" style="3" customWidth="1"/>
    <col min="7430" max="7430" width="15.375" style="3" customWidth="1"/>
    <col min="7431" max="7431" width="11" style="3" customWidth="1"/>
    <col min="7432" max="7679" width="9" style="3"/>
    <col min="7680" max="7680" width="4.375" style="3" customWidth="1"/>
    <col min="7681" max="7681" width="25.375" style="3" customWidth="1"/>
    <col min="7682" max="7682" width="11.125" style="3" customWidth="1"/>
    <col min="7683" max="7683" width="9.625" style="3" customWidth="1"/>
    <col min="7684" max="7684" width="10.625" style="3" customWidth="1"/>
    <col min="7685" max="7685" width="40.375" style="3" customWidth="1"/>
    <col min="7686" max="7686" width="15.375" style="3" customWidth="1"/>
    <col min="7687" max="7687" width="11" style="3" customWidth="1"/>
    <col min="7688" max="7935" width="9" style="3"/>
    <col min="7936" max="7936" width="4.375" style="3" customWidth="1"/>
    <col min="7937" max="7937" width="25.375" style="3" customWidth="1"/>
    <col min="7938" max="7938" width="11.125" style="3" customWidth="1"/>
    <col min="7939" max="7939" width="9.625" style="3" customWidth="1"/>
    <col min="7940" max="7940" width="10.625" style="3" customWidth="1"/>
    <col min="7941" max="7941" width="40.375" style="3" customWidth="1"/>
    <col min="7942" max="7942" width="15.375" style="3" customWidth="1"/>
    <col min="7943" max="7943" width="11" style="3" customWidth="1"/>
    <col min="7944" max="8191" width="9" style="3"/>
    <col min="8192" max="8192" width="4.375" style="3" customWidth="1"/>
    <col min="8193" max="8193" width="25.375" style="3" customWidth="1"/>
    <col min="8194" max="8194" width="11.125" style="3" customWidth="1"/>
    <col min="8195" max="8195" width="9.625" style="3" customWidth="1"/>
    <col min="8196" max="8196" width="10.625" style="3" customWidth="1"/>
    <col min="8197" max="8197" width="40.375" style="3" customWidth="1"/>
    <col min="8198" max="8198" width="15.375" style="3" customWidth="1"/>
    <col min="8199" max="8199" width="11" style="3" customWidth="1"/>
    <col min="8200" max="8447" width="9" style="3"/>
    <col min="8448" max="8448" width="4.375" style="3" customWidth="1"/>
    <col min="8449" max="8449" width="25.375" style="3" customWidth="1"/>
    <col min="8450" max="8450" width="11.125" style="3" customWidth="1"/>
    <col min="8451" max="8451" width="9.625" style="3" customWidth="1"/>
    <col min="8452" max="8452" width="10.625" style="3" customWidth="1"/>
    <col min="8453" max="8453" width="40.375" style="3" customWidth="1"/>
    <col min="8454" max="8454" width="15.375" style="3" customWidth="1"/>
    <col min="8455" max="8455" width="11" style="3" customWidth="1"/>
    <col min="8456" max="8703" width="9" style="3"/>
    <col min="8704" max="8704" width="4.375" style="3" customWidth="1"/>
    <col min="8705" max="8705" width="25.375" style="3" customWidth="1"/>
    <col min="8706" max="8706" width="11.125" style="3" customWidth="1"/>
    <col min="8707" max="8707" width="9.625" style="3" customWidth="1"/>
    <col min="8708" max="8708" width="10.625" style="3" customWidth="1"/>
    <col min="8709" max="8709" width="40.375" style="3" customWidth="1"/>
    <col min="8710" max="8710" width="15.375" style="3" customWidth="1"/>
    <col min="8711" max="8711" width="11" style="3" customWidth="1"/>
    <col min="8712" max="8959" width="9" style="3"/>
    <col min="8960" max="8960" width="4.375" style="3" customWidth="1"/>
    <col min="8961" max="8961" width="25.375" style="3" customWidth="1"/>
    <col min="8962" max="8962" width="11.125" style="3" customWidth="1"/>
    <col min="8963" max="8963" width="9.625" style="3" customWidth="1"/>
    <col min="8964" max="8964" width="10.625" style="3" customWidth="1"/>
    <col min="8965" max="8965" width="40.375" style="3" customWidth="1"/>
    <col min="8966" max="8966" width="15.375" style="3" customWidth="1"/>
    <col min="8967" max="8967" width="11" style="3" customWidth="1"/>
    <col min="8968" max="9215" width="9" style="3"/>
    <col min="9216" max="9216" width="4.375" style="3" customWidth="1"/>
    <col min="9217" max="9217" width="25.375" style="3" customWidth="1"/>
    <col min="9218" max="9218" width="11.125" style="3" customWidth="1"/>
    <col min="9219" max="9219" width="9.625" style="3" customWidth="1"/>
    <col min="9220" max="9220" width="10.625" style="3" customWidth="1"/>
    <col min="9221" max="9221" width="40.375" style="3" customWidth="1"/>
    <col min="9222" max="9222" width="15.375" style="3" customWidth="1"/>
    <col min="9223" max="9223" width="11" style="3" customWidth="1"/>
    <col min="9224" max="9471" width="9" style="3"/>
    <col min="9472" max="9472" width="4.375" style="3" customWidth="1"/>
    <col min="9473" max="9473" width="25.375" style="3" customWidth="1"/>
    <col min="9474" max="9474" width="11.125" style="3" customWidth="1"/>
    <col min="9475" max="9475" width="9.625" style="3" customWidth="1"/>
    <col min="9476" max="9476" width="10.625" style="3" customWidth="1"/>
    <col min="9477" max="9477" width="40.375" style="3" customWidth="1"/>
    <col min="9478" max="9478" width="15.375" style="3" customWidth="1"/>
    <col min="9479" max="9479" width="11" style="3" customWidth="1"/>
    <col min="9480" max="9727" width="9" style="3"/>
    <col min="9728" max="9728" width="4.375" style="3" customWidth="1"/>
    <col min="9729" max="9729" width="25.375" style="3" customWidth="1"/>
    <col min="9730" max="9730" width="11.125" style="3" customWidth="1"/>
    <col min="9731" max="9731" width="9.625" style="3" customWidth="1"/>
    <col min="9732" max="9732" width="10.625" style="3" customWidth="1"/>
    <col min="9733" max="9733" width="40.375" style="3" customWidth="1"/>
    <col min="9734" max="9734" width="15.375" style="3" customWidth="1"/>
    <col min="9735" max="9735" width="11" style="3" customWidth="1"/>
    <col min="9736" max="9983" width="9" style="3"/>
    <col min="9984" max="9984" width="4.375" style="3" customWidth="1"/>
    <col min="9985" max="9985" width="25.375" style="3" customWidth="1"/>
    <col min="9986" max="9986" width="11.125" style="3" customWidth="1"/>
    <col min="9987" max="9987" width="9.625" style="3" customWidth="1"/>
    <col min="9988" max="9988" width="10.625" style="3" customWidth="1"/>
    <col min="9989" max="9989" width="40.375" style="3" customWidth="1"/>
    <col min="9990" max="9990" width="15.375" style="3" customWidth="1"/>
    <col min="9991" max="9991" width="11" style="3" customWidth="1"/>
    <col min="9992" max="10239" width="9" style="3"/>
    <col min="10240" max="10240" width="4.375" style="3" customWidth="1"/>
    <col min="10241" max="10241" width="25.375" style="3" customWidth="1"/>
    <col min="10242" max="10242" width="11.125" style="3" customWidth="1"/>
    <col min="10243" max="10243" width="9.625" style="3" customWidth="1"/>
    <col min="10244" max="10244" width="10.625" style="3" customWidth="1"/>
    <col min="10245" max="10245" width="40.375" style="3" customWidth="1"/>
    <col min="10246" max="10246" width="15.375" style="3" customWidth="1"/>
    <col min="10247" max="10247" width="11" style="3" customWidth="1"/>
    <col min="10248" max="10495" width="9" style="3"/>
    <col min="10496" max="10496" width="4.375" style="3" customWidth="1"/>
    <col min="10497" max="10497" width="25.375" style="3" customWidth="1"/>
    <col min="10498" max="10498" width="11.125" style="3" customWidth="1"/>
    <col min="10499" max="10499" width="9.625" style="3" customWidth="1"/>
    <col min="10500" max="10500" width="10.625" style="3" customWidth="1"/>
    <col min="10501" max="10501" width="40.375" style="3" customWidth="1"/>
    <col min="10502" max="10502" width="15.375" style="3" customWidth="1"/>
    <col min="10503" max="10503" width="11" style="3" customWidth="1"/>
    <col min="10504" max="10751" width="9" style="3"/>
    <col min="10752" max="10752" width="4.375" style="3" customWidth="1"/>
    <col min="10753" max="10753" width="25.375" style="3" customWidth="1"/>
    <col min="10754" max="10754" width="11.125" style="3" customWidth="1"/>
    <col min="10755" max="10755" width="9.625" style="3" customWidth="1"/>
    <col min="10756" max="10756" width="10.625" style="3" customWidth="1"/>
    <col min="10757" max="10757" width="40.375" style="3" customWidth="1"/>
    <col min="10758" max="10758" width="15.375" style="3" customWidth="1"/>
    <col min="10759" max="10759" width="11" style="3" customWidth="1"/>
    <col min="10760" max="11007" width="9" style="3"/>
    <col min="11008" max="11008" width="4.375" style="3" customWidth="1"/>
    <col min="11009" max="11009" width="25.375" style="3" customWidth="1"/>
    <col min="11010" max="11010" width="11.125" style="3" customWidth="1"/>
    <col min="11011" max="11011" width="9.625" style="3" customWidth="1"/>
    <col min="11012" max="11012" width="10.625" style="3" customWidth="1"/>
    <col min="11013" max="11013" width="40.375" style="3" customWidth="1"/>
    <col min="11014" max="11014" width="15.375" style="3" customWidth="1"/>
    <col min="11015" max="11015" width="11" style="3" customWidth="1"/>
    <col min="11016" max="11263" width="9" style="3"/>
    <col min="11264" max="11264" width="4.375" style="3" customWidth="1"/>
    <col min="11265" max="11265" width="25.375" style="3" customWidth="1"/>
    <col min="11266" max="11266" width="11.125" style="3" customWidth="1"/>
    <col min="11267" max="11267" width="9.625" style="3" customWidth="1"/>
    <col min="11268" max="11268" width="10.625" style="3" customWidth="1"/>
    <col min="11269" max="11269" width="40.375" style="3" customWidth="1"/>
    <col min="11270" max="11270" width="15.375" style="3" customWidth="1"/>
    <col min="11271" max="11271" width="11" style="3" customWidth="1"/>
    <col min="11272" max="11519" width="9" style="3"/>
    <col min="11520" max="11520" width="4.375" style="3" customWidth="1"/>
    <col min="11521" max="11521" width="25.375" style="3" customWidth="1"/>
    <col min="11522" max="11522" width="11.125" style="3" customWidth="1"/>
    <col min="11523" max="11523" width="9.625" style="3" customWidth="1"/>
    <col min="11524" max="11524" width="10.625" style="3" customWidth="1"/>
    <col min="11525" max="11525" width="40.375" style="3" customWidth="1"/>
    <col min="11526" max="11526" width="15.375" style="3" customWidth="1"/>
    <col min="11527" max="11527" width="11" style="3" customWidth="1"/>
    <col min="11528" max="11775" width="9" style="3"/>
    <col min="11776" max="11776" width="4.375" style="3" customWidth="1"/>
    <col min="11777" max="11777" width="25.375" style="3" customWidth="1"/>
    <col min="11778" max="11778" width="11.125" style="3" customWidth="1"/>
    <col min="11779" max="11779" width="9.625" style="3" customWidth="1"/>
    <col min="11780" max="11780" width="10.625" style="3" customWidth="1"/>
    <col min="11781" max="11781" width="40.375" style="3" customWidth="1"/>
    <col min="11782" max="11782" width="15.375" style="3" customWidth="1"/>
    <col min="11783" max="11783" width="11" style="3" customWidth="1"/>
    <col min="11784" max="12031" width="9" style="3"/>
    <col min="12032" max="12032" width="4.375" style="3" customWidth="1"/>
    <col min="12033" max="12033" width="25.375" style="3" customWidth="1"/>
    <col min="12034" max="12034" width="11.125" style="3" customWidth="1"/>
    <col min="12035" max="12035" width="9.625" style="3" customWidth="1"/>
    <col min="12036" max="12036" width="10.625" style="3" customWidth="1"/>
    <col min="12037" max="12037" width="40.375" style="3" customWidth="1"/>
    <col min="12038" max="12038" width="15.375" style="3" customWidth="1"/>
    <col min="12039" max="12039" width="11" style="3" customWidth="1"/>
    <col min="12040" max="12287" width="9" style="3"/>
    <col min="12288" max="12288" width="4.375" style="3" customWidth="1"/>
    <col min="12289" max="12289" width="25.375" style="3" customWidth="1"/>
    <col min="12290" max="12290" width="11.125" style="3" customWidth="1"/>
    <col min="12291" max="12291" width="9.625" style="3" customWidth="1"/>
    <col min="12292" max="12292" width="10.625" style="3" customWidth="1"/>
    <col min="12293" max="12293" width="40.375" style="3" customWidth="1"/>
    <col min="12294" max="12294" width="15.375" style="3" customWidth="1"/>
    <col min="12295" max="12295" width="11" style="3" customWidth="1"/>
    <col min="12296" max="12543" width="9" style="3"/>
    <col min="12544" max="12544" width="4.375" style="3" customWidth="1"/>
    <col min="12545" max="12545" width="25.375" style="3" customWidth="1"/>
    <col min="12546" max="12546" width="11.125" style="3" customWidth="1"/>
    <col min="12547" max="12547" width="9.625" style="3" customWidth="1"/>
    <col min="12548" max="12548" width="10.625" style="3" customWidth="1"/>
    <col min="12549" max="12549" width="40.375" style="3" customWidth="1"/>
    <col min="12550" max="12550" width="15.375" style="3" customWidth="1"/>
    <col min="12551" max="12551" width="11" style="3" customWidth="1"/>
    <col min="12552" max="12799" width="9" style="3"/>
    <col min="12800" max="12800" width="4.375" style="3" customWidth="1"/>
    <col min="12801" max="12801" width="25.375" style="3" customWidth="1"/>
    <col min="12802" max="12802" width="11.125" style="3" customWidth="1"/>
    <col min="12803" max="12803" width="9.625" style="3" customWidth="1"/>
    <col min="12804" max="12804" width="10.625" style="3" customWidth="1"/>
    <col min="12805" max="12805" width="40.375" style="3" customWidth="1"/>
    <col min="12806" max="12806" width="15.375" style="3" customWidth="1"/>
    <col min="12807" max="12807" width="11" style="3" customWidth="1"/>
    <col min="12808" max="13055" width="9" style="3"/>
    <col min="13056" max="13056" width="4.375" style="3" customWidth="1"/>
    <col min="13057" max="13057" width="25.375" style="3" customWidth="1"/>
    <col min="13058" max="13058" width="11.125" style="3" customWidth="1"/>
    <col min="13059" max="13059" width="9.625" style="3" customWidth="1"/>
    <col min="13060" max="13060" width="10.625" style="3" customWidth="1"/>
    <col min="13061" max="13061" width="40.375" style="3" customWidth="1"/>
    <col min="13062" max="13062" width="15.375" style="3" customWidth="1"/>
    <col min="13063" max="13063" width="11" style="3" customWidth="1"/>
    <col min="13064" max="13311" width="9" style="3"/>
    <col min="13312" max="13312" width="4.375" style="3" customWidth="1"/>
    <col min="13313" max="13313" width="25.375" style="3" customWidth="1"/>
    <col min="13314" max="13314" width="11.125" style="3" customWidth="1"/>
    <col min="13315" max="13315" width="9.625" style="3" customWidth="1"/>
    <col min="13316" max="13316" width="10.625" style="3" customWidth="1"/>
    <col min="13317" max="13317" width="40.375" style="3" customWidth="1"/>
    <col min="13318" max="13318" width="15.375" style="3" customWidth="1"/>
    <col min="13319" max="13319" width="11" style="3" customWidth="1"/>
    <col min="13320" max="13567" width="9" style="3"/>
    <col min="13568" max="13568" width="4.375" style="3" customWidth="1"/>
    <col min="13569" max="13569" width="25.375" style="3" customWidth="1"/>
    <col min="13570" max="13570" width="11.125" style="3" customWidth="1"/>
    <col min="13571" max="13571" width="9.625" style="3" customWidth="1"/>
    <col min="13572" max="13572" width="10.625" style="3" customWidth="1"/>
    <col min="13573" max="13573" width="40.375" style="3" customWidth="1"/>
    <col min="13574" max="13574" width="15.375" style="3" customWidth="1"/>
    <col min="13575" max="13575" width="11" style="3" customWidth="1"/>
    <col min="13576" max="13823" width="9" style="3"/>
    <col min="13824" max="13824" width="4.375" style="3" customWidth="1"/>
    <col min="13825" max="13825" width="25.375" style="3" customWidth="1"/>
    <col min="13826" max="13826" width="11.125" style="3" customWidth="1"/>
    <col min="13827" max="13827" width="9.625" style="3" customWidth="1"/>
    <col min="13828" max="13828" width="10.625" style="3" customWidth="1"/>
    <col min="13829" max="13829" width="40.375" style="3" customWidth="1"/>
    <col min="13830" max="13830" width="15.375" style="3" customWidth="1"/>
    <col min="13831" max="13831" width="11" style="3" customWidth="1"/>
    <col min="13832" max="14079" width="9" style="3"/>
    <col min="14080" max="14080" width="4.375" style="3" customWidth="1"/>
    <col min="14081" max="14081" width="25.375" style="3" customWidth="1"/>
    <col min="14082" max="14082" width="11.125" style="3" customWidth="1"/>
    <col min="14083" max="14083" width="9.625" style="3" customWidth="1"/>
    <col min="14084" max="14084" width="10.625" style="3" customWidth="1"/>
    <col min="14085" max="14085" width="40.375" style="3" customWidth="1"/>
    <col min="14086" max="14086" width="15.375" style="3" customWidth="1"/>
    <col min="14087" max="14087" width="11" style="3" customWidth="1"/>
    <col min="14088" max="14335" width="9" style="3"/>
    <col min="14336" max="14336" width="4.375" style="3" customWidth="1"/>
    <col min="14337" max="14337" width="25.375" style="3" customWidth="1"/>
    <col min="14338" max="14338" width="11.125" style="3" customWidth="1"/>
    <col min="14339" max="14339" width="9.625" style="3" customWidth="1"/>
    <col min="14340" max="14340" width="10.625" style="3" customWidth="1"/>
    <col min="14341" max="14341" width="40.375" style="3" customWidth="1"/>
    <col min="14342" max="14342" width="15.375" style="3" customWidth="1"/>
    <col min="14343" max="14343" width="11" style="3" customWidth="1"/>
    <col min="14344" max="14591" width="9" style="3"/>
    <col min="14592" max="14592" width="4.375" style="3" customWidth="1"/>
    <col min="14593" max="14593" width="25.375" style="3" customWidth="1"/>
    <col min="14594" max="14594" width="11.125" style="3" customWidth="1"/>
    <col min="14595" max="14595" width="9.625" style="3" customWidth="1"/>
    <col min="14596" max="14596" width="10.625" style="3" customWidth="1"/>
    <col min="14597" max="14597" width="40.375" style="3" customWidth="1"/>
    <col min="14598" max="14598" width="15.375" style="3" customWidth="1"/>
    <col min="14599" max="14599" width="11" style="3" customWidth="1"/>
    <col min="14600" max="14847" width="9" style="3"/>
    <col min="14848" max="14848" width="4.375" style="3" customWidth="1"/>
    <col min="14849" max="14849" width="25.375" style="3" customWidth="1"/>
    <col min="14850" max="14850" width="11.125" style="3" customWidth="1"/>
    <col min="14851" max="14851" width="9.625" style="3" customWidth="1"/>
    <col min="14852" max="14852" width="10.625" style="3" customWidth="1"/>
    <col min="14853" max="14853" width="40.375" style="3" customWidth="1"/>
    <col min="14854" max="14854" width="15.375" style="3" customWidth="1"/>
    <col min="14855" max="14855" width="11" style="3" customWidth="1"/>
    <col min="14856" max="15103" width="9" style="3"/>
    <col min="15104" max="15104" width="4.375" style="3" customWidth="1"/>
    <col min="15105" max="15105" width="25.375" style="3" customWidth="1"/>
    <col min="15106" max="15106" width="11.125" style="3" customWidth="1"/>
    <col min="15107" max="15107" width="9.625" style="3" customWidth="1"/>
    <col min="15108" max="15108" width="10.625" style="3" customWidth="1"/>
    <col min="15109" max="15109" width="40.375" style="3" customWidth="1"/>
    <col min="15110" max="15110" width="15.375" style="3" customWidth="1"/>
    <col min="15111" max="15111" width="11" style="3" customWidth="1"/>
    <col min="15112" max="15359" width="9" style="3"/>
    <col min="15360" max="15360" width="4.375" style="3" customWidth="1"/>
    <col min="15361" max="15361" width="25.375" style="3" customWidth="1"/>
    <col min="15362" max="15362" width="11.125" style="3" customWidth="1"/>
    <col min="15363" max="15363" width="9.625" style="3" customWidth="1"/>
    <col min="15364" max="15364" width="10.625" style="3" customWidth="1"/>
    <col min="15365" max="15365" width="40.375" style="3" customWidth="1"/>
    <col min="15366" max="15366" width="15.375" style="3" customWidth="1"/>
    <col min="15367" max="15367" width="11" style="3" customWidth="1"/>
    <col min="15368" max="15615" width="9" style="3"/>
    <col min="15616" max="15616" width="4.375" style="3" customWidth="1"/>
    <col min="15617" max="15617" width="25.375" style="3" customWidth="1"/>
    <col min="15618" max="15618" width="11.125" style="3" customWidth="1"/>
    <col min="15619" max="15619" width="9.625" style="3" customWidth="1"/>
    <col min="15620" max="15620" width="10.625" style="3" customWidth="1"/>
    <col min="15621" max="15621" width="40.375" style="3" customWidth="1"/>
    <col min="15622" max="15622" width="15.375" style="3" customWidth="1"/>
    <col min="15623" max="15623" width="11" style="3" customWidth="1"/>
    <col min="15624" max="15871" width="9" style="3"/>
    <col min="15872" max="15872" width="4.375" style="3" customWidth="1"/>
    <col min="15873" max="15873" width="25.375" style="3" customWidth="1"/>
    <col min="15874" max="15874" width="11.125" style="3" customWidth="1"/>
    <col min="15875" max="15875" width="9.625" style="3" customWidth="1"/>
    <col min="15876" max="15876" width="10.625" style="3" customWidth="1"/>
    <col min="15877" max="15877" width="40.375" style="3" customWidth="1"/>
    <col min="15878" max="15878" width="15.375" style="3" customWidth="1"/>
    <col min="15879" max="15879" width="11" style="3" customWidth="1"/>
    <col min="15880" max="16127" width="9" style="3"/>
    <col min="16128" max="16128" width="4.375" style="3" customWidth="1"/>
    <col min="16129" max="16129" width="25.375" style="3" customWidth="1"/>
    <col min="16130" max="16130" width="11.125" style="3" customWidth="1"/>
    <col min="16131" max="16131" width="9.625" style="3" customWidth="1"/>
    <col min="16132" max="16132" width="10.625" style="3" customWidth="1"/>
    <col min="16133" max="16133" width="40.375" style="3" customWidth="1"/>
    <col min="16134" max="16134" width="15.375" style="3" customWidth="1"/>
    <col min="16135" max="16135" width="11" style="3" customWidth="1"/>
    <col min="16136" max="16384" width="9" style="3"/>
  </cols>
  <sheetData>
    <row r="1" spans="1:13" ht="15.6" customHeight="1">
      <c r="B1" s="85" t="s">
        <v>0</v>
      </c>
      <c r="C1" s="85"/>
      <c r="D1" s="86" t="s">
        <v>1</v>
      </c>
      <c r="E1" s="86"/>
      <c r="F1" s="86"/>
      <c r="G1" s="86"/>
      <c r="H1" s="86"/>
      <c r="I1" s="86"/>
    </row>
    <row r="2" spans="1:13" ht="15.6" customHeight="1">
      <c r="B2" s="85" t="s">
        <v>2</v>
      </c>
      <c r="C2" s="85"/>
      <c r="D2" s="87" t="s">
        <v>3</v>
      </c>
      <c r="E2" s="87"/>
      <c r="F2" s="87"/>
      <c r="G2" s="87"/>
      <c r="H2" s="87"/>
      <c r="I2" s="87"/>
    </row>
    <row r="3" spans="1:13" ht="37.9" customHeight="1">
      <c r="A3" s="88" t="s">
        <v>36</v>
      </c>
      <c r="B3" s="88"/>
      <c r="C3" s="88"/>
      <c r="D3" s="88"/>
      <c r="E3" s="88"/>
      <c r="F3" s="88"/>
      <c r="G3" s="88"/>
      <c r="H3" s="88"/>
      <c r="I3" s="88"/>
    </row>
    <row r="4" spans="1:13" ht="16.149999999999999" customHeight="1">
      <c r="A4" s="89" t="s">
        <v>85</v>
      </c>
      <c r="B4" s="89"/>
      <c r="C4" s="89"/>
      <c r="D4" s="89"/>
      <c r="E4" s="89"/>
      <c r="F4" s="89"/>
      <c r="G4" s="89"/>
      <c r="H4" s="89"/>
      <c r="I4" s="89"/>
      <c r="J4" s="89"/>
    </row>
    <row r="5" spans="1:13" ht="15.75">
      <c r="A5" s="4"/>
      <c r="B5" s="5"/>
      <c r="C5" s="6"/>
      <c r="D5" s="7"/>
      <c r="E5" s="7"/>
      <c r="F5" s="8"/>
      <c r="G5" s="9"/>
    </row>
    <row r="6" spans="1:13" s="1" customFormat="1" ht="51">
      <c r="A6" s="10" t="s">
        <v>4</v>
      </c>
      <c r="B6" s="10" t="s">
        <v>5</v>
      </c>
      <c r="C6" s="11" t="s">
        <v>6</v>
      </c>
      <c r="D6" s="12" t="s">
        <v>7</v>
      </c>
      <c r="E6" s="12" t="s">
        <v>8</v>
      </c>
      <c r="F6" s="10" t="s">
        <v>9</v>
      </c>
      <c r="G6" s="10" t="s">
        <v>71</v>
      </c>
      <c r="H6" s="10" t="s">
        <v>11</v>
      </c>
      <c r="I6" s="10" t="s">
        <v>10</v>
      </c>
      <c r="M6" s="13"/>
    </row>
    <row r="7" spans="1:13" s="1" customFormat="1">
      <c r="A7" s="10"/>
      <c r="B7" s="10" t="s">
        <v>12</v>
      </c>
      <c r="C7" s="28">
        <f>C8+C38</f>
        <v>20400</v>
      </c>
      <c r="D7" s="28">
        <f>D8+D38</f>
        <v>60170</v>
      </c>
      <c r="E7" s="28">
        <f>E8+E38</f>
        <v>9900</v>
      </c>
      <c r="F7" s="10" t="s">
        <v>84</v>
      </c>
      <c r="G7" s="11">
        <f>G8+G38</f>
        <v>70670</v>
      </c>
      <c r="H7" s="11">
        <f>H8+H38</f>
        <v>39586</v>
      </c>
      <c r="I7" s="10"/>
      <c r="K7" s="13"/>
    </row>
    <row r="8" spans="1:13" s="1" customFormat="1" ht="31.5">
      <c r="A8" s="41" t="s">
        <v>13</v>
      </c>
      <c r="B8" s="42" t="s">
        <v>14</v>
      </c>
      <c r="C8" s="29">
        <f>SUM(C9:C35)</f>
        <v>20400</v>
      </c>
      <c r="D8" s="29">
        <f>SUM(D9:D35)</f>
        <v>53770</v>
      </c>
      <c r="E8" s="29">
        <f>SUM(E9:E35)</f>
        <v>9900</v>
      </c>
      <c r="F8" s="41"/>
      <c r="G8" s="29">
        <f>SUM(G9:G35)</f>
        <v>64270</v>
      </c>
      <c r="H8" s="29">
        <f>SUM(H9:H35)</f>
        <v>33696</v>
      </c>
      <c r="I8" s="41"/>
      <c r="K8" s="13"/>
    </row>
    <row r="9" spans="1:13" s="1" customFormat="1" ht="31.5">
      <c r="A9" s="43">
        <v>1</v>
      </c>
      <c r="B9" s="44" t="s">
        <v>48</v>
      </c>
      <c r="C9" s="30">
        <v>1500</v>
      </c>
      <c r="D9" s="31">
        <v>350</v>
      </c>
      <c r="E9" s="31"/>
      <c r="F9" s="45" t="s">
        <v>15</v>
      </c>
      <c r="G9" s="46">
        <f>C9+D9</f>
        <v>1850</v>
      </c>
      <c r="H9" s="47">
        <f>G9*90%</f>
        <v>1665</v>
      </c>
      <c r="I9" s="43" t="s">
        <v>16</v>
      </c>
      <c r="J9" s="13"/>
    </row>
    <row r="10" spans="1:13" s="1" customFormat="1" ht="78.75">
      <c r="A10" s="43">
        <v>2</v>
      </c>
      <c r="B10" s="44" t="s">
        <v>65</v>
      </c>
      <c r="C10" s="30">
        <v>0</v>
      </c>
      <c r="D10" s="31">
        <v>1800</v>
      </c>
      <c r="E10" s="31"/>
      <c r="F10" s="48" t="s">
        <v>42</v>
      </c>
      <c r="G10" s="46">
        <f>D10</f>
        <v>1800</v>
      </c>
      <c r="H10" s="47">
        <f>G10*90%</f>
        <v>1620</v>
      </c>
      <c r="I10" s="43" t="s">
        <v>41</v>
      </c>
      <c r="L10" s="13"/>
      <c r="M10" s="13"/>
    </row>
    <row r="11" spans="1:13" s="1" customFormat="1" ht="31.5">
      <c r="A11" s="43">
        <v>3</v>
      </c>
      <c r="B11" s="49" t="s">
        <v>17</v>
      </c>
      <c r="C11" s="30">
        <v>500</v>
      </c>
      <c r="D11" s="31">
        <v>0</v>
      </c>
      <c r="E11" s="31"/>
      <c r="F11" s="48" t="s">
        <v>49</v>
      </c>
      <c r="G11" s="46">
        <v>500</v>
      </c>
      <c r="H11" s="47">
        <v>500</v>
      </c>
      <c r="I11" s="43" t="s">
        <v>18</v>
      </c>
      <c r="K11" s="13"/>
      <c r="L11" s="13"/>
    </row>
    <row r="12" spans="1:13" s="1" customFormat="1" ht="63">
      <c r="A12" s="43">
        <v>4</v>
      </c>
      <c r="B12" s="44" t="s">
        <v>64</v>
      </c>
      <c r="C12" s="30">
        <v>1500</v>
      </c>
      <c r="D12" s="31">
        <v>900</v>
      </c>
      <c r="E12" s="31"/>
      <c r="F12" s="45" t="s">
        <v>15</v>
      </c>
      <c r="G12" s="46">
        <f>C12+D12-E12</f>
        <v>2400</v>
      </c>
      <c r="H12" s="47">
        <f>G12*90%</f>
        <v>2160</v>
      </c>
      <c r="I12" s="43" t="s">
        <v>16</v>
      </c>
      <c r="K12" s="13">
        <f>'[1]Dieu chinh von ke hoach'!$I$7-H7</f>
        <v>0</v>
      </c>
      <c r="L12" s="13"/>
    </row>
    <row r="13" spans="1:13" s="1" customFormat="1" ht="78.75">
      <c r="A13" s="43">
        <v>5</v>
      </c>
      <c r="B13" s="44" t="s">
        <v>63</v>
      </c>
      <c r="C13" s="32">
        <v>2000</v>
      </c>
      <c r="D13" s="31">
        <v>29000</v>
      </c>
      <c r="E13" s="31"/>
      <c r="F13" s="48" t="s">
        <v>73</v>
      </c>
      <c r="G13" s="46">
        <f>C13+D13</f>
        <v>31000</v>
      </c>
      <c r="H13" s="46">
        <f>39586-32995+1300</f>
        <v>7891</v>
      </c>
      <c r="I13" s="50" t="s">
        <v>74</v>
      </c>
      <c r="J13" s="13"/>
    </row>
    <row r="14" spans="1:13" s="1" customFormat="1" ht="63">
      <c r="A14" s="43">
        <v>6</v>
      </c>
      <c r="B14" s="44" t="s">
        <v>69</v>
      </c>
      <c r="C14" s="32">
        <v>2000</v>
      </c>
      <c r="D14" s="31"/>
      <c r="E14" s="31"/>
      <c r="F14" s="48" t="s">
        <v>50</v>
      </c>
      <c r="G14" s="46">
        <v>2000</v>
      </c>
      <c r="H14" s="46">
        <v>700</v>
      </c>
      <c r="I14" s="43" t="s">
        <v>66</v>
      </c>
    </row>
    <row r="15" spans="1:13" s="1" customFormat="1" ht="78.75">
      <c r="A15" s="43">
        <v>7</v>
      </c>
      <c r="B15" s="44" t="s">
        <v>19</v>
      </c>
      <c r="C15" s="32">
        <v>1000</v>
      </c>
      <c r="D15" s="31"/>
      <c r="E15" s="31"/>
      <c r="F15" s="48" t="s">
        <v>51</v>
      </c>
      <c r="G15" s="46">
        <v>1000</v>
      </c>
      <c r="H15" s="46">
        <v>1000</v>
      </c>
      <c r="I15" s="43" t="s">
        <v>18</v>
      </c>
    </row>
    <row r="16" spans="1:13" s="1" customFormat="1" ht="31.5">
      <c r="A16" s="43">
        <v>8</v>
      </c>
      <c r="B16" s="44" t="s">
        <v>20</v>
      </c>
      <c r="C16" s="32">
        <v>1000</v>
      </c>
      <c r="D16" s="31">
        <v>0</v>
      </c>
      <c r="E16" s="31">
        <v>1000</v>
      </c>
      <c r="F16" s="21"/>
      <c r="G16" s="46">
        <v>0</v>
      </c>
      <c r="H16" s="46">
        <v>0</v>
      </c>
      <c r="I16" s="43" t="s">
        <v>72</v>
      </c>
    </row>
    <row r="17" spans="1:10" s="1" customFormat="1" ht="63">
      <c r="A17" s="43">
        <v>9</v>
      </c>
      <c r="B17" s="44" t="s">
        <v>44</v>
      </c>
      <c r="C17" s="32">
        <v>1000</v>
      </c>
      <c r="D17" s="31"/>
      <c r="E17" s="31">
        <v>1000</v>
      </c>
      <c r="F17" s="22" t="s">
        <v>53</v>
      </c>
      <c r="G17" s="46">
        <v>0</v>
      </c>
      <c r="H17" s="46">
        <f>G17*90/100</f>
        <v>0</v>
      </c>
      <c r="I17" s="43" t="s">
        <v>24</v>
      </c>
    </row>
    <row r="18" spans="1:10" s="1" customFormat="1" ht="31.5">
      <c r="A18" s="43">
        <v>10</v>
      </c>
      <c r="B18" s="44" t="s">
        <v>21</v>
      </c>
      <c r="C18" s="32">
        <v>1500</v>
      </c>
      <c r="D18" s="31"/>
      <c r="E18" s="31">
        <v>1000</v>
      </c>
      <c r="F18" s="45"/>
      <c r="G18" s="46">
        <f>C18+D18-E18</f>
        <v>500</v>
      </c>
      <c r="H18" s="46">
        <v>500</v>
      </c>
      <c r="I18" s="43" t="s">
        <v>24</v>
      </c>
    </row>
    <row r="19" spans="1:10" s="14" customFormat="1" ht="31.5">
      <c r="A19" s="43">
        <v>11</v>
      </c>
      <c r="B19" s="44" t="s">
        <v>22</v>
      </c>
      <c r="C19" s="31">
        <v>6000</v>
      </c>
      <c r="D19" s="31"/>
      <c r="E19" s="31">
        <v>6000</v>
      </c>
      <c r="F19" s="51" t="s">
        <v>23</v>
      </c>
      <c r="G19" s="46">
        <f>C19+D19-E19</f>
        <v>0</v>
      </c>
      <c r="H19" s="46">
        <f>G19*95/100</f>
        <v>0</v>
      </c>
      <c r="I19" s="43" t="s">
        <v>24</v>
      </c>
    </row>
    <row r="20" spans="1:10" s="14" customFormat="1" ht="78.75">
      <c r="A20" s="43">
        <v>12</v>
      </c>
      <c r="B20" s="44" t="s">
        <v>25</v>
      </c>
      <c r="C20" s="31">
        <v>500</v>
      </c>
      <c r="D20" s="31">
        <v>0</v>
      </c>
      <c r="E20" s="31"/>
      <c r="F20" s="51"/>
      <c r="G20" s="46">
        <f>C20+D20-E20</f>
        <v>500</v>
      </c>
      <c r="H20" s="46">
        <f>G20</f>
        <v>500</v>
      </c>
      <c r="I20" s="43" t="s">
        <v>68</v>
      </c>
    </row>
    <row r="21" spans="1:10" s="14" customFormat="1" ht="15.75">
      <c r="A21" s="41" t="s">
        <v>76</v>
      </c>
      <c r="B21" s="52" t="s">
        <v>77</v>
      </c>
      <c r="C21" s="53"/>
      <c r="D21" s="53"/>
      <c r="E21" s="53"/>
      <c r="F21" s="42"/>
      <c r="G21" s="54"/>
      <c r="H21" s="54"/>
      <c r="I21" s="41"/>
    </row>
    <row r="22" spans="1:10" s="14" customFormat="1" ht="63">
      <c r="A22" s="43">
        <v>13</v>
      </c>
      <c r="B22" s="44" t="s">
        <v>26</v>
      </c>
      <c r="C22" s="31">
        <v>1900</v>
      </c>
      <c r="D22" s="31"/>
      <c r="E22" s="31">
        <v>900</v>
      </c>
      <c r="F22" s="40" t="s">
        <v>62</v>
      </c>
      <c r="G22" s="46">
        <f>C22+D22-E22</f>
        <v>1000</v>
      </c>
      <c r="H22" s="46">
        <f>G22</f>
        <v>1000</v>
      </c>
      <c r="I22" s="43" t="s">
        <v>24</v>
      </c>
    </row>
    <row r="23" spans="1:10" s="1" customFormat="1" ht="13.9" customHeight="1">
      <c r="A23" s="83" t="s">
        <v>45</v>
      </c>
      <c r="B23" s="84"/>
      <c r="C23" s="84"/>
      <c r="D23" s="84"/>
      <c r="E23" s="84"/>
      <c r="F23" s="84"/>
      <c r="G23" s="55"/>
      <c r="H23" s="55"/>
      <c r="I23" s="56"/>
    </row>
    <row r="24" spans="1:10" s="1" customFormat="1" ht="63">
      <c r="A24" s="43">
        <v>14</v>
      </c>
      <c r="B24" s="44" t="s">
        <v>78</v>
      </c>
      <c r="C24" s="51">
        <v>0</v>
      </c>
      <c r="D24" s="46">
        <v>300</v>
      </c>
      <c r="E24" s="51"/>
      <c r="F24" s="21" t="s">
        <v>79</v>
      </c>
      <c r="G24" s="44">
        <v>300</v>
      </c>
      <c r="H24" s="44">
        <v>220</v>
      </c>
      <c r="I24" s="43" t="s">
        <v>80</v>
      </c>
      <c r="J24" s="15"/>
    </row>
    <row r="25" spans="1:10" s="1" customFormat="1" ht="63">
      <c r="A25" s="43">
        <v>15</v>
      </c>
      <c r="B25" s="57" t="s">
        <v>27</v>
      </c>
      <c r="C25" s="33"/>
      <c r="D25" s="33">
        <v>2400</v>
      </c>
      <c r="E25" s="31"/>
      <c r="F25" s="22" t="s">
        <v>52</v>
      </c>
      <c r="G25" s="46">
        <f>C25+D25-E25</f>
        <v>2400</v>
      </c>
      <c r="H25" s="58">
        <v>1880</v>
      </c>
      <c r="I25" s="43" t="s">
        <v>28</v>
      </c>
    </row>
    <row r="26" spans="1:10" s="1" customFormat="1" ht="31.5">
      <c r="A26" s="43">
        <v>16</v>
      </c>
      <c r="B26" s="59" t="s">
        <v>40</v>
      </c>
      <c r="C26" s="34"/>
      <c r="D26" s="34">
        <v>3500</v>
      </c>
      <c r="E26" s="35"/>
      <c r="F26" s="23" t="s">
        <v>83</v>
      </c>
      <c r="G26" s="60">
        <f>D26</f>
        <v>3500</v>
      </c>
      <c r="H26" s="58">
        <v>1200</v>
      </c>
      <c r="I26" s="50" t="s">
        <v>28</v>
      </c>
    </row>
    <row r="27" spans="1:10" s="1" customFormat="1" ht="63">
      <c r="A27" s="43">
        <v>17</v>
      </c>
      <c r="B27" s="59" t="s">
        <v>43</v>
      </c>
      <c r="C27" s="34"/>
      <c r="D27" s="34">
        <v>2700</v>
      </c>
      <c r="E27" s="35"/>
      <c r="F27" s="23" t="s">
        <v>54</v>
      </c>
      <c r="G27" s="60">
        <f>D27</f>
        <v>2700</v>
      </c>
      <c r="H27" s="58">
        <v>1200</v>
      </c>
      <c r="I27" s="50" t="s">
        <v>28</v>
      </c>
    </row>
    <row r="28" spans="1:10" s="1" customFormat="1" ht="31.5">
      <c r="A28" s="43">
        <v>18</v>
      </c>
      <c r="B28" s="59" t="s">
        <v>46</v>
      </c>
      <c r="C28" s="34"/>
      <c r="D28" s="34">
        <v>700</v>
      </c>
      <c r="E28" s="35"/>
      <c r="F28" s="61" t="s">
        <v>46</v>
      </c>
      <c r="G28" s="60">
        <v>700</v>
      </c>
      <c r="H28" s="58">
        <v>630</v>
      </c>
      <c r="I28" s="50" t="s">
        <v>28</v>
      </c>
    </row>
    <row r="29" spans="1:10" s="1" customFormat="1" ht="47.25">
      <c r="A29" s="43">
        <v>19</v>
      </c>
      <c r="B29" s="59" t="s">
        <v>38</v>
      </c>
      <c r="C29" s="34"/>
      <c r="D29" s="34">
        <v>2600</v>
      </c>
      <c r="E29" s="35"/>
      <c r="F29" s="23" t="s">
        <v>39</v>
      </c>
      <c r="G29" s="60">
        <v>2600</v>
      </c>
      <c r="H29" s="58">
        <f>G29*90%</f>
        <v>2340</v>
      </c>
      <c r="I29" s="50" t="s">
        <v>28</v>
      </c>
    </row>
    <row r="30" spans="1:10" s="1" customFormat="1" ht="47.25">
      <c r="A30" s="43">
        <v>20</v>
      </c>
      <c r="B30" s="59" t="s">
        <v>37</v>
      </c>
      <c r="C30" s="35"/>
      <c r="D30" s="34">
        <v>1020</v>
      </c>
      <c r="E30" s="35"/>
      <c r="F30" s="24" t="s">
        <v>55</v>
      </c>
      <c r="G30" s="60">
        <v>1020</v>
      </c>
      <c r="H30" s="58">
        <v>1020</v>
      </c>
      <c r="I30" s="50"/>
      <c r="J30" s="15"/>
    </row>
    <row r="31" spans="1:10" s="1" customFormat="1" ht="47.25">
      <c r="A31" s="43">
        <v>21</v>
      </c>
      <c r="B31" s="59" t="s">
        <v>81</v>
      </c>
      <c r="C31" s="34"/>
      <c r="D31" s="34">
        <v>3200</v>
      </c>
      <c r="E31" s="35"/>
      <c r="F31" s="25" t="s">
        <v>47</v>
      </c>
      <c r="G31" s="60">
        <v>3200</v>
      </c>
      <c r="H31" s="58">
        <v>2900</v>
      </c>
      <c r="I31" s="50" t="s">
        <v>28</v>
      </c>
    </row>
    <row r="32" spans="1:10" s="1" customFormat="1" ht="47.25">
      <c r="A32" s="43">
        <v>22</v>
      </c>
      <c r="B32" s="59" t="s">
        <v>82</v>
      </c>
      <c r="C32" s="34"/>
      <c r="D32" s="34">
        <v>1500</v>
      </c>
      <c r="E32" s="35"/>
      <c r="F32" s="24" t="s">
        <v>56</v>
      </c>
      <c r="G32" s="60">
        <v>1500</v>
      </c>
      <c r="H32" s="58">
        <v>1400</v>
      </c>
      <c r="I32" s="50" t="s">
        <v>28</v>
      </c>
    </row>
    <row r="33" spans="1:9" s="1" customFormat="1" ht="126">
      <c r="A33" s="43">
        <v>23</v>
      </c>
      <c r="B33" s="59" t="s">
        <v>58</v>
      </c>
      <c r="C33" s="34"/>
      <c r="D33" s="34">
        <v>600</v>
      </c>
      <c r="E33" s="35"/>
      <c r="F33" s="24" t="s">
        <v>57</v>
      </c>
      <c r="G33" s="60">
        <f>D33</f>
        <v>600</v>
      </c>
      <c r="H33" s="58">
        <v>600</v>
      </c>
      <c r="I33" s="50" t="s">
        <v>28</v>
      </c>
    </row>
    <row r="34" spans="1:9" s="1" customFormat="1" ht="47.25">
      <c r="A34" s="43">
        <v>24</v>
      </c>
      <c r="B34" s="59" t="s">
        <v>60</v>
      </c>
      <c r="C34" s="34"/>
      <c r="D34" s="34">
        <v>1200</v>
      </c>
      <c r="E34" s="35"/>
      <c r="F34" s="59" t="s">
        <v>60</v>
      </c>
      <c r="G34" s="60">
        <v>1200</v>
      </c>
      <c r="H34" s="58">
        <v>1100</v>
      </c>
      <c r="I34" s="50" t="s">
        <v>28</v>
      </c>
    </row>
    <row r="35" spans="1:9" s="1" customFormat="1" ht="31.5">
      <c r="A35" s="43">
        <v>25</v>
      </c>
      <c r="B35" s="59" t="s">
        <v>70</v>
      </c>
      <c r="C35" s="34"/>
      <c r="D35" s="34">
        <v>2000</v>
      </c>
      <c r="E35" s="35"/>
      <c r="F35" s="59" t="s">
        <v>61</v>
      </c>
      <c r="G35" s="60">
        <v>2000</v>
      </c>
      <c r="H35" s="58">
        <v>1670</v>
      </c>
      <c r="I35" s="50" t="s">
        <v>28</v>
      </c>
    </row>
    <row r="36" spans="1:9" ht="31.15" hidden="1" customHeight="1">
      <c r="A36" s="26" t="s">
        <v>29</v>
      </c>
      <c r="B36" s="27" t="s">
        <v>30</v>
      </c>
      <c r="C36" s="36">
        <f>C37</f>
        <v>12715</v>
      </c>
      <c r="D36" s="36">
        <f>D37</f>
        <v>0</v>
      </c>
      <c r="E36" s="36">
        <f>E37</f>
        <v>0</v>
      </c>
      <c r="F36" s="26"/>
      <c r="G36" s="26">
        <f>G37</f>
        <v>12715</v>
      </c>
      <c r="H36" s="26">
        <f>H37</f>
        <v>12715</v>
      </c>
      <c r="I36" s="39"/>
    </row>
    <row r="37" spans="1:9" ht="78" hidden="1" customHeight="1">
      <c r="A37" s="62">
        <v>25</v>
      </c>
      <c r="B37" s="63" t="s">
        <v>31</v>
      </c>
      <c r="C37" s="64">
        <v>12715</v>
      </c>
      <c r="D37" s="37"/>
      <c r="E37" s="37"/>
      <c r="F37" s="65" t="s">
        <v>32</v>
      </c>
      <c r="G37" s="66">
        <f>C37</f>
        <v>12715</v>
      </c>
      <c r="H37" s="67">
        <f>G37</f>
        <v>12715</v>
      </c>
      <c r="I37" s="68" t="s">
        <v>18</v>
      </c>
    </row>
    <row r="38" spans="1:9" s="16" customFormat="1" ht="15.75">
      <c r="A38" s="69" t="s">
        <v>29</v>
      </c>
      <c r="B38" s="70" t="s">
        <v>33</v>
      </c>
      <c r="C38" s="71"/>
      <c r="D38" s="71">
        <f>SUM(D39:D40)</f>
        <v>6400</v>
      </c>
      <c r="E38" s="71"/>
      <c r="F38" s="72"/>
      <c r="G38" s="67">
        <f>G39+G40</f>
        <v>6400</v>
      </c>
      <c r="H38" s="67">
        <f>H39+H40</f>
        <v>5890</v>
      </c>
      <c r="I38" s="73"/>
    </row>
    <row r="39" spans="1:9" s="17" customFormat="1" ht="47.25">
      <c r="A39" s="62">
        <v>26</v>
      </c>
      <c r="B39" s="74" t="s">
        <v>34</v>
      </c>
      <c r="C39" s="64"/>
      <c r="D39" s="37">
        <v>4000</v>
      </c>
      <c r="E39" s="37"/>
      <c r="F39" s="65" t="s">
        <v>35</v>
      </c>
      <c r="G39" s="75">
        <v>4000</v>
      </c>
      <c r="H39" s="75">
        <v>3850</v>
      </c>
      <c r="I39" s="76" t="s">
        <v>28</v>
      </c>
    </row>
    <row r="40" spans="1:9" ht="31.5">
      <c r="A40" s="77">
        <v>27</v>
      </c>
      <c r="B40" s="78" t="s">
        <v>59</v>
      </c>
      <c r="C40" s="38" t="s">
        <v>86</v>
      </c>
      <c r="D40" s="38">
        <v>2400</v>
      </c>
      <c r="E40" s="38"/>
      <c r="F40" s="79" t="s">
        <v>67</v>
      </c>
      <c r="G40" s="80">
        <v>2400</v>
      </c>
      <c r="H40" s="80">
        <v>2040</v>
      </c>
      <c r="I40" s="81" t="s">
        <v>28</v>
      </c>
    </row>
    <row r="41" spans="1:9" ht="24" customHeight="1">
      <c r="F41" s="82" t="s">
        <v>75</v>
      </c>
      <c r="G41" s="82"/>
      <c r="H41" s="82"/>
      <c r="I41" s="82"/>
    </row>
  </sheetData>
  <mergeCells count="8">
    <mergeCell ref="F41:I41"/>
    <mergeCell ref="A23:F23"/>
    <mergeCell ref="B1:C1"/>
    <mergeCell ref="D1:I1"/>
    <mergeCell ref="B2:C2"/>
    <mergeCell ref="D2:I2"/>
    <mergeCell ref="A3:I3"/>
    <mergeCell ref="A4:J4"/>
  </mergeCells>
  <pageMargins left="0.5" right="0.2" top="0.75" bottom="0.25" header="0.3" footer="0.3"/>
  <pageSetup paperSize="9"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Dieu chinh von ke hoach</vt:lpstr>
      <vt:lpstr>'Dieu chinh von ke hoach'!Print_Area</vt:lpstr>
      <vt:lpstr>'Dieu chinh von ke hoach'!Print_Titles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T</cp:lastModifiedBy>
  <cp:lastPrinted>2026-09-03T07:14:35Z</cp:lastPrinted>
  <dcterms:created xsi:type="dcterms:W3CDTF">2026-06-11T01:48:47Z</dcterms:created>
  <dcterms:modified xsi:type="dcterms:W3CDTF">2026-09-04T02:20:39Z</dcterms:modified>
</cp:coreProperties>
</file>